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uzhinina\документы\2022 год\Отчет об исполнении районного бюджета за 2021 год\отчет об исп.район.бюджета за 2021 год\"/>
    </mc:Choice>
  </mc:AlternateContent>
  <bookViews>
    <workbookView xWindow="-120" yWindow="-120" windowWidth="29040" windowHeight="15840"/>
  </bookViews>
  <sheets>
    <sheet name="Функцион. " sheetId="1" r:id="rId1"/>
  </sheets>
  <externalReferences>
    <externalReference r:id="rId2"/>
  </externalReferences>
  <definedNames>
    <definedName name="_xlnm.Print_Area" localSheetId="0">'Функцион. '!$A$1:$H$656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5" i="1" l="1"/>
  <c r="F232" i="1"/>
  <c r="F238" i="1"/>
  <c r="G598" i="1" l="1"/>
  <c r="F598" i="1"/>
  <c r="G590" i="1"/>
  <c r="F590" i="1"/>
  <c r="H118" i="1" l="1"/>
  <c r="H119" i="1"/>
  <c r="H120" i="1"/>
  <c r="H121" i="1"/>
  <c r="H122" i="1"/>
  <c r="H123" i="1"/>
  <c r="G102" i="1"/>
  <c r="F102" i="1"/>
  <c r="F615" i="1"/>
  <c r="H590" i="1"/>
  <c r="H591" i="1"/>
  <c r="H592" i="1"/>
  <c r="H593" i="1"/>
  <c r="H594" i="1"/>
  <c r="G589" i="1"/>
  <c r="G588" i="1" s="1"/>
  <c r="F589" i="1"/>
  <c r="F588" i="1" s="1"/>
  <c r="F587" i="1" s="1"/>
  <c r="H589" i="1" l="1"/>
  <c r="H588" i="1"/>
  <c r="G587" i="1"/>
  <c r="H587" i="1" s="1"/>
  <c r="G373" i="1"/>
  <c r="G374" i="1"/>
  <c r="H374" i="1" s="1"/>
  <c r="F374" i="1"/>
  <c r="F373" i="1" s="1"/>
  <c r="F372" i="1" s="1"/>
  <c r="F371" i="1" s="1"/>
  <c r="F370" i="1" s="1"/>
  <c r="H375" i="1"/>
  <c r="H345" i="1"/>
  <c r="H346" i="1"/>
  <c r="H348" i="1"/>
  <c r="G347" i="1"/>
  <c r="H347" i="1" s="1"/>
  <c r="F347" i="1"/>
  <c r="H373" i="1" l="1"/>
  <c r="G372" i="1"/>
  <c r="H605" i="1"/>
  <c r="H372" i="1" l="1"/>
  <c r="G371" i="1"/>
  <c r="H19" i="1"/>
  <c r="H20" i="1"/>
  <c r="H21" i="1"/>
  <c r="H23" i="1"/>
  <c r="H25" i="1"/>
  <c r="H26" i="1"/>
  <c r="H29" i="1"/>
  <c r="H34" i="1"/>
  <c r="H35" i="1"/>
  <c r="H36" i="1"/>
  <c r="H37" i="1"/>
  <c r="H40" i="1"/>
  <c r="H42" i="1"/>
  <c r="H45" i="1"/>
  <c r="H47" i="1"/>
  <c r="H48" i="1"/>
  <c r="H50" i="1"/>
  <c r="H51" i="1"/>
  <c r="H53" i="1"/>
  <c r="H54" i="1"/>
  <c r="H56" i="1"/>
  <c r="H61" i="1"/>
  <c r="H62" i="1"/>
  <c r="H67" i="1"/>
  <c r="H72" i="1"/>
  <c r="H73" i="1"/>
  <c r="H75" i="1"/>
  <c r="H76" i="1"/>
  <c r="H78" i="1"/>
  <c r="H81" i="1"/>
  <c r="H86" i="1"/>
  <c r="H90" i="1"/>
  <c r="H95" i="1"/>
  <c r="H100" i="1"/>
  <c r="H103" i="1"/>
  <c r="H105" i="1"/>
  <c r="H106" i="1"/>
  <c r="H108" i="1"/>
  <c r="H112" i="1"/>
  <c r="H114" i="1"/>
  <c r="H127" i="1"/>
  <c r="H133" i="1"/>
  <c r="H137" i="1"/>
  <c r="H142" i="1"/>
  <c r="H146" i="1"/>
  <c r="H147" i="1"/>
  <c r="H149" i="1"/>
  <c r="H155" i="1"/>
  <c r="H159" i="1"/>
  <c r="H160" i="1"/>
  <c r="H166" i="1"/>
  <c r="H170" i="1"/>
  <c r="H175" i="1"/>
  <c r="H181" i="1"/>
  <c r="H182" i="1"/>
  <c r="H187" i="1"/>
  <c r="H196" i="1"/>
  <c r="H197" i="1"/>
  <c r="H198" i="1"/>
  <c r="H199" i="1"/>
  <c r="H202" i="1"/>
  <c r="H203" i="1"/>
  <c r="H205" i="1"/>
  <c r="H209" i="1"/>
  <c r="H211" i="1"/>
  <c r="H213" i="1"/>
  <c r="H215" i="1"/>
  <c r="H217" i="1"/>
  <c r="H219" i="1"/>
  <c r="H221" i="1"/>
  <c r="H223" i="1"/>
  <c r="H225" i="1"/>
  <c r="H227" i="1"/>
  <c r="H229" i="1"/>
  <c r="H232" i="1"/>
  <c r="H234" i="1"/>
  <c r="H237" i="1"/>
  <c r="H238" i="1"/>
  <c r="H239" i="1"/>
  <c r="H240" i="1"/>
  <c r="H241" i="1"/>
  <c r="H245" i="1"/>
  <c r="H247" i="1"/>
  <c r="H252" i="1"/>
  <c r="H254" i="1"/>
  <c r="H258" i="1"/>
  <c r="H261" i="1"/>
  <c r="H267" i="1"/>
  <c r="H269" i="1"/>
  <c r="H273" i="1"/>
  <c r="H274" i="1"/>
  <c r="H276" i="1"/>
  <c r="H277" i="1"/>
  <c r="H279" i="1"/>
  <c r="H280" i="1"/>
  <c r="H285" i="1"/>
  <c r="H286" i="1"/>
  <c r="H288" i="1"/>
  <c r="H293" i="1"/>
  <c r="H323" i="1"/>
  <c r="H325" i="1"/>
  <c r="H327" i="1"/>
  <c r="H331" i="1"/>
  <c r="H332" i="1"/>
  <c r="H351" i="1"/>
  <c r="H352" i="1"/>
  <c r="H356" i="1"/>
  <c r="H359" i="1"/>
  <c r="H364" i="1"/>
  <c r="H369" i="1"/>
  <c r="H382" i="1"/>
  <c r="H385" i="1"/>
  <c r="H387" i="1"/>
  <c r="H389" i="1"/>
  <c r="H392" i="1"/>
  <c r="H396" i="1"/>
  <c r="H400" i="1"/>
  <c r="H406" i="1"/>
  <c r="H408" i="1"/>
  <c r="H410" i="1"/>
  <c r="H412" i="1"/>
  <c r="H414" i="1"/>
  <c r="H417" i="1"/>
  <c r="H420" i="1"/>
  <c r="H423" i="1"/>
  <c r="H427" i="1"/>
  <c r="H429" i="1"/>
  <c r="H431" i="1"/>
  <c r="H434" i="1"/>
  <c r="H436" i="1"/>
  <c r="H440" i="1"/>
  <c r="H446" i="1"/>
  <c r="H448" i="1"/>
  <c r="H451" i="1"/>
  <c r="H454" i="1"/>
  <c r="H455" i="1"/>
  <c r="H459" i="1"/>
  <c r="H461" i="1"/>
  <c r="H462" i="1"/>
  <c r="H463" i="1"/>
  <c r="H464" i="1"/>
  <c r="H468" i="1"/>
  <c r="H470" i="1"/>
  <c r="H474" i="1"/>
  <c r="H480" i="1"/>
  <c r="H483" i="1"/>
  <c r="H485" i="1"/>
  <c r="H487" i="1"/>
  <c r="H489" i="1"/>
  <c r="H492" i="1"/>
  <c r="H496" i="1"/>
  <c r="H501" i="1"/>
  <c r="H503" i="1"/>
  <c r="H504" i="1"/>
  <c r="H505" i="1"/>
  <c r="H510" i="1"/>
  <c r="H514" i="1"/>
  <c r="H515" i="1"/>
  <c r="H519" i="1"/>
  <c r="H520" i="1"/>
  <c r="H521" i="1"/>
  <c r="H527" i="1"/>
  <c r="H531" i="1"/>
  <c r="H533" i="1"/>
  <c r="H535" i="1"/>
  <c r="H538" i="1"/>
  <c r="H540" i="1"/>
  <c r="H545" i="1"/>
  <c r="H548" i="1"/>
  <c r="H552" i="1"/>
  <c r="H554" i="1"/>
  <c r="H555" i="1"/>
  <c r="H558" i="1"/>
  <c r="H563" i="1"/>
  <c r="H565" i="1"/>
  <c r="H566" i="1"/>
  <c r="H572" i="1"/>
  <c r="H586" i="1"/>
  <c r="H578" i="1"/>
  <c r="H582" i="1"/>
  <c r="H598" i="1"/>
  <c r="H600" i="1"/>
  <c r="H610" i="1"/>
  <c r="H614" i="1"/>
  <c r="H618" i="1"/>
  <c r="H621" i="1"/>
  <c r="H622" i="1"/>
  <c r="H627" i="1"/>
  <c r="H633" i="1"/>
  <c r="H636" i="1"/>
  <c r="H641" i="1"/>
  <c r="H647" i="1"/>
  <c r="H653" i="1"/>
  <c r="H655" i="1"/>
  <c r="H14" i="1"/>
  <c r="H102" i="1"/>
  <c r="H615" i="1"/>
  <c r="H661" i="1"/>
  <c r="G661" i="1"/>
  <c r="G654" i="1"/>
  <c r="G652" i="1"/>
  <c r="G646" i="1"/>
  <c r="G645" i="1"/>
  <c r="G640" i="1"/>
  <c r="G639" i="1" s="1"/>
  <c r="G638" i="1" s="1"/>
  <c r="G637" i="1" s="1"/>
  <c r="G635" i="1"/>
  <c r="G634" i="1" s="1"/>
  <c r="G632" i="1"/>
  <c r="G626" i="1"/>
  <c r="G625" i="1" s="1"/>
  <c r="G624" i="1" s="1"/>
  <c r="G623" i="1" s="1"/>
  <c r="G620" i="1"/>
  <c r="G619" i="1" s="1"/>
  <c r="G617" i="1"/>
  <c r="G616" i="1" s="1"/>
  <c r="G613" i="1"/>
  <c r="G609" i="1"/>
  <c r="G608" i="1" s="1"/>
  <c r="G607" i="1" s="1"/>
  <c r="G604" i="1"/>
  <c r="G603" i="1" s="1"/>
  <c r="G602" i="1" s="1"/>
  <c r="G599" i="1"/>
  <c r="G597" i="1"/>
  <c r="G581" i="1"/>
  <c r="G580" i="1" s="1"/>
  <c r="G579" i="1" s="1"/>
  <c r="G577" i="1"/>
  <c r="G576" i="1" s="1"/>
  <c r="G575" i="1" s="1"/>
  <c r="G585" i="1"/>
  <c r="G584" i="1" s="1"/>
  <c r="G583" i="1" s="1"/>
  <c r="G571" i="1"/>
  <c r="G570" i="1" s="1"/>
  <c r="G569" i="1" s="1"/>
  <c r="G568" i="1" s="1"/>
  <c r="G564" i="1"/>
  <c r="G562" i="1"/>
  <c r="G557" i="1"/>
  <c r="G556" i="1" s="1"/>
  <c r="G553" i="1"/>
  <c r="G551" i="1"/>
  <c r="G547" i="1"/>
  <c r="G546" i="1" s="1"/>
  <c r="G544" i="1"/>
  <c r="G543" i="1" s="1"/>
  <c r="G542" i="1"/>
  <c r="G541" i="1" s="1"/>
  <c r="G539" i="1"/>
  <c r="G537" i="1"/>
  <c r="G534" i="1"/>
  <c r="G532" i="1"/>
  <c r="G530" i="1"/>
  <c r="G526" i="1"/>
  <c r="G518" i="1"/>
  <c r="G517" i="1" s="1"/>
  <c r="G513" i="1"/>
  <c r="G509" i="1"/>
  <c r="G502" i="1"/>
  <c r="G500" i="1"/>
  <c r="G495" i="1"/>
  <c r="G494" i="1" s="1"/>
  <c r="G493" i="1" s="1"/>
  <c r="G491" i="1"/>
  <c r="G488" i="1"/>
  <c r="G486" i="1"/>
  <c r="G484" i="1"/>
  <c r="G482" i="1"/>
  <c r="G479" i="1"/>
  <c r="G473" i="1"/>
  <c r="G469" i="1"/>
  <c r="G467" i="1"/>
  <c r="G458" i="1"/>
  <c r="G453" i="1"/>
  <c r="G450" i="1"/>
  <c r="G447" i="1"/>
  <c r="G445" i="1"/>
  <c r="G439" i="1"/>
  <c r="G438" i="1" s="1"/>
  <c r="G435" i="1"/>
  <c r="G433" i="1"/>
  <c r="G430" i="1"/>
  <c r="G428" i="1"/>
  <c r="G426" i="1"/>
  <c r="G422" i="1"/>
  <c r="G421" i="1" s="1"/>
  <c r="G419" i="1"/>
  <c r="G416" i="1"/>
  <c r="G413" i="1"/>
  <c r="G411" i="1"/>
  <c r="G409" i="1"/>
  <c r="G407" i="1"/>
  <c r="G405" i="1"/>
  <c r="G399" i="1"/>
  <c r="G398" i="1" s="1"/>
  <c r="G395" i="1"/>
  <c r="G391" i="1"/>
  <c r="G388" i="1"/>
  <c r="G386" i="1"/>
  <c r="G384" i="1"/>
  <c r="G381" i="1"/>
  <c r="G368" i="1"/>
  <c r="G363" i="1"/>
  <c r="G358" i="1"/>
  <c r="G355" i="1"/>
  <c r="G350" i="1"/>
  <c r="G344" i="1"/>
  <c r="G343" i="1"/>
  <c r="G341" i="1"/>
  <c r="G340" i="1" s="1"/>
  <c r="G339" i="1"/>
  <c r="G337" i="1"/>
  <c r="G336" i="1"/>
  <c r="G335" i="1"/>
  <c r="G330" i="1"/>
  <c r="G328" i="1"/>
  <c r="G326" i="1"/>
  <c r="G324" i="1"/>
  <c r="G322" i="1"/>
  <c r="G321" i="1"/>
  <c r="G319" i="1"/>
  <c r="G318" i="1" s="1"/>
  <c r="G317" i="1"/>
  <c r="G315" i="1"/>
  <c r="G314" i="1"/>
  <c r="G313" i="1"/>
  <c r="G311" i="1"/>
  <c r="G310" i="1" s="1"/>
  <c r="G309" i="1"/>
  <c r="G307" i="1"/>
  <c r="G306" i="1"/>
  <c r="G305" i="1"/>
  <c r="G303" i="1"/>
  <c r="G302" i="1"/>
  <c r="G301" i="1"/>
  <c r="G299" i="1"/>
  <c r="G298" i="1" s="1"/>
  <c r="G297" i="1"/>
  <c r="G295" i="1"/>
  <c r="G294" i="1" s="1"/>
  <c r="G292" i="1"/>
  <c r="G287" i="1"/>
  <c r="G284" i="1"/>
  <c r="G278" i="1"/>
  <c r="G275" i="1"/>
  <c r="G272" i="1"/>
  <c r="G268" i="1"/>
  <c r="G266" i="1"/>
  <c r="G260" i="1"/>
  <c r="G257" i="1"/>
  <c r="G253" i="1"/>
  <c r="G251" i="1"/>
  <c r="G246" i="1"/>
  <c r="G244" i="1"/>
  <c r="G236" i="1"/>
  <c r="G235" i="1" s="1"/>
  <c r="G233" i="1"/>
  <c r="G231" i="1"/>
  <c r="G228" i="1"/>
  <c r="G226" i="1"/>
  <c r="G224" i="1"/>
  <c r="G222" i="1"/>
  <c r="G220" i="1"/>
  <c r="G218" i="1"/>
  <c r="G216" i="1"/>
  <c r="G214" i="1"/>
  <c r="G212" i="1"/>
  <c r="G210" i="1"/>
  <c r="G208" i="1"/>
  <c r="G207" i="1"/>
  <c r="G204" i="1" s="1"/>
  <c r="G206" i="1"/>
  <c r="G201" i="1"/>
  <c r="G195" i="1"/>
  <c r="G192" i="1"/>
  <c r="G191" i="1"/>
  <c r="G186" i="1"/>
  <c r="G180" i="1"/>
  <c r="G177" i="1"/>
  <c r="G176" i="1" s="1"/>
  <c r="G174" i="1"/>
  <c r="G169" i="1"/>
  <c r="G165" i="1"/>
  <c r="G158" i="1"/>
  <c r="G154" i="1"/>
  <c r="G153" i="1"/>
  <c r="G148" i="1"/>
  <c r="G145" i="1"/>
  <c r="G144" i="1"/>
  <c r="G141" i="1"/>
  <c r="G136" i="1"/>
  <c r="G135" i="1" s="1"/>
  <c r="G132" i="1"/>
  <c r="G126" i="1"/>
  <c r="G120" i="1"/>
  <c r="G119" i="1" s="1"/>
  <c r="G117" i="1"/>
  <c r="G113" i="1"/>
  <c r="G111" i="1"/>
  <c r="G107" i="1"/>
  <c r="G104" i="1"/>
  <c r="G101" i="1"/>
  <c r="G99" i="1"/>
  <c r="G94" i="1"/>
  <c r="G89" i="1"/>
  <c r="G88" i="1" s="1"/>
  <c r="G85" i="1"/>
  <c r="G80" i="1"/>
  <c r="G79" i="1" s="1"/>
  <c r="G77" i="1"/>
  <c r="G74" i="1"/>
  <c r="G71" i="1"/>
  <c r="G66" i="1"/>
  <c r="G60" i="1"/>
  <c r="G55" i="1"/>
  <c r="G52" i="1"/>
  <c r="G49" i="1"/>
  <c r="G46" i="1"/>
  <c r="G44" i="1"/>
  <c r="G41" i="1"/>
  <c r="G39" i="1"/>
  <c r="G33" i="1"/>
  <c r="G28" i="1"/>
  <c r="G24" i="1"/>
  <c r="G22" i="1"/>
  <c r="G18" i="1"/>
  <c r="G13" i="1"/>
  <c r="G12" i="1" s="1"/>
  <c r="G11" i="1" s="1"/>
  <c r="G10" i="1" s="1"/>
  <c r="F275" i="1"/>
  <c r="H371" i="1" l="1"/>
  <c r="G370" i="1"/>
  <c r="H370" i="1" s="1"/>
  <c r="H275" i="1"/>
  <c r="G93" i="1"/>
  <c r="G259" i="1"/>
  <c r="G168" i="1"/>
  <c r="G304" i="1"/>
  <c r="G143" i="1"/>
  <c r="G190" i="1"/>
  <c r="G300" i="1"/>
  <c r="G316" i="1"/>
  <c r="G338" i="1"/>
  <c r="G574" i="1"/>
  <c r="G612" i="1"/>
  <c r="G611" i="1" s="1"/>
  <c r="G631" i="1"/>
  <c r="G630" i="1" s="1"/>
  <c r="G644" i="1"/>
  <c r="G65" i="1"/>
  <c r="G152" i="1"/>
  <c r="G250" i="1"/>
  <c r="G320" i="1"/>
  <c r="G342" i="1"/>
  <c r="G357" i="1"/>
  <c r="G394" i="1"/>
  <c r="G415" i="1"/>
  <c r="G134" i="1"/>
  <c r="G296" i="1"/>
  <c r="G291" i="1" s="1"/>
  <c r="G312" i="1"/>
  <c r="G334" i="1"/>
  <c r="G179" i="1"/>
  <c r="G308" i="1"/>
  <c r="G490" i="1"/>
  <c r="G525" i="1"/>
  <c r="G185" i="1"/>
  <c r="G362" i="1"/>
  <c r="G397" i="1"/>
  <c r="G418" i="1"/>
  <c r="G425" i="1"/>
  <c r="G437" i="1"/>
  <c r="G449" i="1"/>
  <c r="G508" i="1"/>
  <c r="G27" i="1"/>
  <c r="G84" i="1"/>
  <c r="G131" i="1"/>
  <c r="G157" i="1"/>
  <c r="G194" i="1"/>
  <c r="G243" i="1"/>
  <c r="G256" i="1"/>
  <c r="G255" i="1" s="1"/>
  <c r="G283" i="1"/>
  <c r="G349" i="1"/>
  <c r="G367" i="1"/>
  <c r="G452" i="1"/>
  <c r="G472" i="1"/>
  <c r="G512" i="1"/>
  <c r="G651" i="1"/>
  <c r="G125" i="1"/>
  <c r="G173" i="1"/>
  <c r="G59" i="1"/>
  <c r="G116" i="1"/>
  <c r="G115" i="1" s="1"/>
  <c r="G164" i="1"/>
  <c r="G354" i="1"/>
  <c r="G380" i="1"/>
  <c r="G390" i="1"/>
  <c r="G457" i="1"/>
  <c r="G478" i="1"/>
  <c r="G516" i="1"/>
  <c r="G87" i="1"/>
  <c r="G596" i="1"/>
  <c r="G70" i="1"/>
  <c r="G561" i="1"/>
  <c r="G536" i="1"/>
  <c r="G529" i="1"/>
  <c r="G499" i="1"/>
  <c r="G481" i="1"/>
  <c r="G444" i="1"/>
  <c r="G432" i="1"/>
  <c r="G404" i="1"/>
  <c r="G383" i="1"/>
  <c r="G550" i="1"/>
  <c r="G466" i="1"/>
  <c r="G271" i="1"/>
  <c r="G265" i="1"/>
  <c r="G230" i="1"/>
  <c r="G200" i="1"/>
  <c r="G140" i="1"/>
  <c r="G110" i="1"/>
  <c r="G98" i="1"/>
  <c r="G43" i="1"/>
  <c r="G38" i="1"/>
  <c r="F177" i="1"/>
  <c r="H177" i="1" s="1"/>
  <c r="F120" i="1"/>
  <c r="F119" i="1" s="1"/>
  <c r="F89" i="1"/>
  <c r="F88" i="1" s="1"/>
  <c r="F87" i="1" s="1"/>
  <c r="F391" i="1"/>
  <c r="F101" i="1"/>
  <c r="H101" i="1" s="1"/>
  <c r="F640" i="1"/>
  <c r="F639" i="1" s="1"/>
  <c r="F638" i="1" s="1"/>
  <c r="F637" i="1" s="1"/>
  <c r="H637" i="1" s="1"/>
  <c r="F344" i="1"/>
  <c r="H344" i="1" s="1"/>
  <c r="F328" i="1"/>
  <c r="F284" i="1"/>
  <c r="H284" i="1" s="1"/>
  <c r="F266" i="1"/>
  <c r="H266" i="1" s="1"/>
  <c r="F246" i="1"/>
  <c r="H246" i="1" s="1"/>
  <c r="F231" i="1"/>
  <c r="H231" i="1" s="1"/>
  <c r="F233" i="1"/>
  <c r="H233" i="1" s="1"/>
  <c r="F85" i="1"/>
  <c r="F84" i="1" s="1"/>
  <c r="F83" i="1" s="1"/>
  <c r="H87" i="1" l="1"/>
  <c r="H640" i="1"/>
  <c r="G424" i="1"/>
  <c r="G477" i="1"/>
  <c r="G549" i="1"/>
  <c r="G498" i="1"/>
  <c r="G511" i="1"/>
  <c r="F390" i="1"/>
  <c r="H390" i="1" s="1"/>
  <c r="H391" i="1"/>
  <c r="G606" i="1"/>
  <c r="G69" i="1"/>
  <c r="G366" i="1"/>
  <c r="G524" i="1"/>
  <c r="G403" i="1"/>
  <c r="G97" i="1"/>
  <c r="G264" i="1"/>
  <c r="G528" i="1"/>
  <c r="G353" i="1"/>
  <c r="G456" i="1"/>
  <c r="G465" i="1"/>
  <c r="G17" i="1"/>
  <c r="G643" i="1"/>
  <c r="G189" i="1"/>
  <c r="G109" i="1"/>
  <c r="G270" i="1"/>
  <c r="G629" i="1"/>
  <c r="G163" i="1"/>
  <c r="H638" i="1"/>
  <c r="H639" i="1"/>
  <c r="G178" i="1"/>
  <c r="G333" i="1"/>
  <c r="G249" i="1"/>
  <c r="G64" i="1"/>
  <c r="G92" i="1"/>
  <c r="G139" i="1"/>
  <c r="G379" i="1"/>
  <c r="G443" i="1"/>
  <c r="G560" i="1"/>
  <c r="G595" i="1"/>
  <c r="G573" i="1" s="1"/>
  <c r="G124" i="1"/>
  <c r="G650" i="1"/>
  <c r="G282" i="1"/>
  <c r="H85" i="1"/>
  <c r="G507" i="1"/>
  <c r="G184" i="1"/>
  <c r="G393" i="1"/>
  <c r="G167" i="1"/>
  <c r="G58" i="1"/>
  <c r="G172" i="1"/>
  <c r="G471" i="1"/>
  <c r="G242" i="1"/>
  <c r="G156" i="1"/>
  <c r="G130" i="1"/>
  <c r="G83" i="1"/>
  <c r="H83" i="1" s="1"/>
  <c r="H84" i="1"/>
  <c r="G361" i="1"/>
  <c r="G151" i="1"/>
  <c r="H89" i="1"/>
  <c r="H88" i="1"/>
  <c r="G193" i="1"/>
  <c r="G32" i="1"/>
  <c r="F82" i="1"/>
  <c r="F230" i="1"/>
  <c r="H230" i="1" s="1"/>
  <c r="F358" i="1"/>
  <c r="F599" i="1"/>
  <c r="H599" i="1" s="1"/>
  <c r="F458" i="1"/>
  <c r="H458" i="1" s="1"/>
  <c r="F450" i="1"/>
  <c r="F439" i="1"/>
  <c r="H439" i="1" s="1"/>
  <c r="F399" i="1"/>
  <c r="H399" i="1" s="1"/>
  <c r="F326" i="1"/>
  <c r="H326" i="1" s="1"/>
  <c r="F244" i="1"/>
  <c r="H244" i="1" s="1"/>
  <c r="F148" i="1"/>
  <c r="H148" i="1" s="1"/>
  <c r="G290" i="1" l="1"/>
  <c r="G188" i="1"/>
  <c r="G523" i="1"/>
  <c r="G150" i="1"/>
  <c r="G649" i="1"/>
  <c r="G360" i="1"/>
  <c r="G57" i="1"/>
  <c r="G162" i="1"/>
  <c r="G16" i="1"/>
  <c r="G402" i="1"/>
  <c r="G82" i="1"/>
  <c r="H82" i="1" s="1"/>
  <c r="G506" i="1"/>
  <c r="G123" i="1"/>
  <c r="G442" i="1"/>
  <c r="G91" i="1"/>
  <c r="G628" i="1"/>
  <c r="F357" i="1"/>
  <c r="H357" i="1" s="1"/>
  <c r="H358" i="1"/>
  <c r="G183" i="1"/>
  <c r="G378" i="1"/>
  <c r="F449" i="1"/>
  <c r="H449" i="1" s="1"/>
  <c r="H450" i="1"/>
  <c r="G263" i="1"/>
  <c r="G365" i="1"/>
  <c r="G476" i="1"/>
  <c r="G31" i="1"/>
  <c r="G129" i="1"/>
  <c r="G171" i="1"/>
  <c r="G138" i="1"/>
  <c r="G63" i="1"/>
  <c r="G642" i="1"/>
  <c r="G96" i="1"/>
  <c r="G68" i="1"/>
  <c r="G248" i="1"/>
  <c r="G559" i="1"/>
  <c r="G460" i="1"/>
  <c r="G601" i="1"/>
  <c r="G289" i="1"/>
  <c r="F243" i="1"/>
  <c r="F457" i="1"/>
  <c r="F438" i="1"/>
  <c r="F398" i="1"/>
  <c r="F330" i="1"/>
  <c r="H330" i="1" s="1"/>
  <c r="F355" i="1"/>
  <c r="F419" i="1"/>
  <c r="F186" i="1"/>
  <c r="G522" i="1" l="1"/>
  <c r="G659" i="1"/>
  <c r="F354" i="1"/>
  <c r="H355" i="1"/>
  <c r="G401" i="1"/>
  <c r="G475" i="1"/>
  <c r="G567" i="1"/>
  <c r="G497" i="1"/>
  <c r="F456" i="1"/>
  <c r="H456" i="1" s="1"/>
  <c r="H457" i="1"/>
  <c r="G648" i="1"/>
  <c r="F185" i="1"/>
  <c r="H186" i="1"/>
  <c r="F397" i="1"/>
  <c r="H397" i="1" s="1"/>
  <c r="H398" i="1"/>
  <c r="G128" i="1"/>
  <c r="G15" i="1"/>
  <c r="F242" i="1"/>
  <c r="H242" i="1" s="1"/>
  <c r="H243" i="1"/>
  <c r="F418" i="1"/>
  <c r="H418" i="1" s="1"/>
  <c r="H419" i="1"/>
  <c r="F437" i="1"/>
  <c r="H437" i="1" s="1"/>
  <c r="H438" i="1"/>
  <c r="G30" i="1"/>
  <c r="G377" i="1"/>
  <c r="G441" i="1"/>
  <c r="G122" i="1"/>
  <c r="G161" i="1"/>
  <c r="G281" i="1"/>
  <c r="F488" i="1"/>
  <c r="H488" i="1" s="1"/>
  <c r="G9" i="1" l="1"/>
  <c r="G376" i="1"/>
  <c r="F184" i="1"/>
  <c r="H185" i="1"/>
  <c r="F353" i="1"/>
  <c r="H353" i="1" s="1"/>
  <c r="H354" i="1"/>
  <c r="G262" i="1"/>
  <c r="F542" i="1"/>
  <c r="H542" i="1" s="1"/>
  <c r="F518" i="1"/>
  <c r="H518" i="1" s="1"/>
  <c r="F502" i="1"/>
  <c r="H502" i="1" s="1"/>
  <c r="F341" i="1"/>
  <c r="H341" i="1" s="1"/>
  <c r="F343" i="1"/>
  <c r="H343" i="1" s="1"/>
  <c r="F339" i="1"/>
  <c r="H339" i="1" s="1"/>
  <c r="F337" i="1"/>
  <c r="H337" i="1" s="1"/>
  <c r="F335" i="1"/>
  <c r="H335" i="1" s="1"/>
  <c r="F321" i="1"/>
  <c r="H321" i="1" s="1"/>
  <c r="F319" i="1"/>
  <c r="H319" i="1" s="1"/>
  <c r="F317" i="1"/>
  <c r="H317" i="1" s="1"/>
  <c r="F315" i="1"/>
  <c r="H315" i="1" s="1"/>
  <c r="F313" i="1"/>
  <c r="H313" i="1" s="1"/>
  <c r="F311" i="1"/>
  <c r="H311" i="1" s="1"/>
  <c r="F309" i="1"/>
  <c r="H309" i="1" s="1"/>
  <c r="F307" i="1"/>
  <c r="H307" i="1" s="1"/>
  <c r="F305" i="1"/>
  <c r="H305" i="1" s="1"/>
  <c r="F303" i="1"/>
  <c r="H303" i="1" s="1"/>
  <c r="F301" i="1"/>
  <c r="H301" i="1" s="1"/>
  <c r="F299" i="1"/>
  <c r="H299" i="1" s="1"/>
  <c r="F297" i="1"/>
  <c r="H297" i="1" s="1"/>
  <c r="F295" i="1"/>
  <c r="H295" i="1" s="1"/>
  <c r="F192" i="1"/>
  <c r="H192" i="1" s="1"/>
  <c r="F153" i="1"/>
  <c r="H153" i="1" s="1"/>
  <c r="F107" i="1"/>
  <c r="H107" i="1" s="1"/>
  <c r="F24" i="1"/>
  <c r="H24" i="1" s="1"/>
  <c r="F547" i="1"/>
  <c r="F491" i="1"/>
  <c r="G656" i="1" l="1"/>
  <c r="G670" i="1" s="1"/>
  <c r="F183" i="1"/>
  <c r="H183" i="1" s="1"/>
  <c r="H184" i="1"/>
  <c r="F490" i="1"/>
  <c r="H490" i="1" s="1"/>
  <c r="H491" i="1"/>
  <c r="F546" i="1"/>
  <c r="H546" i="1" s="1"/>
  <c r="H547" i="1"/>
  <c r="F661" i="1"/>
  <c r="F486" i="1"/>
  <c r="H486" i="1" s="1"/>
  <c r="F484" i="1"/>
  <c r="H484" i="1" s="1"/>
  <c r="F482" i="1"/>
  <c r="H482" i="1" s="1"/>
  <c r="F435" i="1"/>
  <c r="H435" i="1" s="1"/>
  <c r="F416" i="1"/>
  <c r="F553" i="1"/>
  <c r="H553" i="1" s="1"/>
  <c r="F324" i="1"/>
  <c r="H324" i="1" s="1"/>
  <c r="F322" i="1"/>
  <c r="H322" i="1" s="1"/>
  <c r="F113" i="1"/>
  <c r="H113" i="1" s="1"/>
  <c r="F111" i="1"/>
  <c r="H111" i="1" s="1"/>
  <c r="F415" i="1" l="1"/>
  <c r="H415" i="1" s="1"/>
  <c r="H416" i="1"/>
  <c r="G662" i="1"/>
  <c r="G664" i="1"/>
  <c r="F481" i="1"/>
  <c r="H481" i="1" s="1"/>
  <c r="F110" i="1"/>
  <c r="F109" i="1" l="1"/>
  <c r="H109" i="1" s="1"/>
  <c r="H110" i="1"/>
  <c r="F136" i="1"/>
  <c r="F135" i="1" l="1"/>
  <c r="H136" i="1"/>
  <c r="F207" i="1"/>
  <c r="H207" i="1" s="1"/>
  <c r="F206" i="1"/>
  <c r="H206" i="1" s="1"/>
  <c r="F144" i="1"/>
  <c r="H144" i="1" s="1"/>
  <c r="F541" i="1"/>
  <c r="H541" i="1" s="1"/>
  <c r="F395" i="1"/>
  <c r="F526" i="1"/>
  <c r="F363" i="1"/>
  <c r="F214" i="1"/>
  <c r="H214" i="1" s="1"/>
  <c r="F216" i="1"/>
  <c r="H216" i="1" s="1"/>
  <c r="F218" i="1"/>
  <c r="H218" i="1" s="1"/>
  <c r="F222" i="1"/>
  <c r="H222" i="1" s="1"/>
  <c r="F226" i="1"/>
  <c r="H226" i="1" s="1"/>
  <c r="F191" i="1"/>
  <c r="F132" i="1"/>
  <c r="F190" i="1" l="1"/>
  <c r="H191" i="1"/>
  <c r="F394" i="1"/>
  <c r="H395" i="1"/>
  <c r="F131" i="1"/>
  <c r="H132" i="1"/>
  <c r="F525" i="1"/>
  <c r="H526" i="1"/>
  <c r="F362" i="1"/>
  <c r="H363" i="1"/>
  <c r="F134" i="1"/>
  <c r="H134" i="1" s="1"/>
  <c r="H135" i="1"/>
  <c r="F350" i="1"/>
  <c r="H350" i="1" s="1"/>
  <c r="F393" i="1" l="1"/>
  <c r="H393" i="1" s="1"/>
  <c r="H394" i="1"/>
  <c r="F524" i="1"/>
  <c r="H524" i="1" s="1"/>
  <c r="H525" i="1"/>
  <c r="F361" i="1"/>
  <c r="H362" i="1"/>
  <c r="F130" i="1"/>
  <c r="H131" i="1"/>
  <c r="F189" i="1"/>
  <c r="H189" i="1" s="1"/>
  <c r="H190" i="1"/>
  <c r="F562" i="1"/>
  <c r="H562" i="1" s="1"/>
  <c r="F129" i="1" l="1"/>
  <c r="H129" i="1" s="1"/>
  <c r="H130" i="1"/>
  <c r="F360" i="1"/>
  <c r="H360" i="1" s="1"/>
  <c r="H361" i="1"/>
  <c r="F500" i="1"/>
  <c r="H500" i="1" s="1"/>
  <c r="F28" i="1" l="1"/>
  <c r="F46" i="1"/>
  <c r="H46" i="1" s="1"/>
  <c r="F49" i="1"/>
  <c r="H49" i="1" s="1"/>
  <c r="F52" i="1"/>
  <c r="H52" i="1" s="1"/>
  <c r="F55" i="1"/>
  <c r="H55" i="1" s="1"/>
  <c r="F60" i="1"/>
  <c r="F66" i="1"/>
  <c r="F77" i="1"/>
  <c r="H77" i="1" s="1"/>
  <c r="F80" i="1"/>
  <c r="F94" i="1"/>
  <c r="F117" i="1"/>
  <c r="F126" i="1"/>
  <c r="F141" i="1"/>
  <c r="H141" i="1" s="1"/>
  <c r="F143" i="1"/>
  <c r="H143" i="1" s="1"/>
  <c r="F152" i="1"/>
  <c r="H152" i="1" s="1"/>
  <c r="F154" i="1"/>
  <c r="H154" i="1" s="1"/>
  <c r="F169" i="1"/>
  <c r="F176" i="1"/>
  <c r="H176" i="1" s="1"/>
  <c r="F204" i="1"/>
  <c r="H204" i="1" s="1"/>
  <c r="F253" i="1"/>
  <c r="H253" i="1" s="1"/>
  <c r="F260" i="1"/>
  <c r="F268" i="1"/>
  <c r="H268" i="1" s="1"/>
  <c r="F292" i="1"/>
  <c r="F294" i="1"/>
  <c r="H294" i="1" s="1"/>
  <c r="F296" i="1"/>
  <c r="H296" i="1" s="1"/>
  <c r="F298" i="1"/>
  <c r="H298" i="1" s="1"/>
  <c r="F300" i="1"/>
  <c r="H300" i="1" s="1"/>
  <c r="F302" i="1"/>
  <c r="H302" i="1" s="1"/>
  <c r="F304" i="1"/>
  <c r="H304" i="1" s="1"/>
  <c r="F306" i="1"/>
  <c r="H306" i="1" s="1"/>
  <c r="F308" i="1"/>
  <c r="H308" i="1" s="1"/>
  <c r="F310" i="1"/>
  <c r="H310" i="1" s="1"/>
  <c r="F312" i="1"/>
  <c r="H312" i="1" s="1"/>
  <c r="F314" i="1"/>
  <c r="H314" i="1" s="1"/>
  <c r="F316" i="1"/>
  <c r="H316" i="1" s="1"/>
  <c r="F318" i="1"/>
  <c r="H318" i="1" s="1"/>
  <c r="F320" i="1"/>
  <c r="H320" i="1" s="1"/>
  <c r="F334" i="1"/>
  <c r="H334" i="1" s="1"/>
  <c r="F336" i="1"/>
  <c r="H336" i="1" s="1"/>
  <c r="F338" i="1"/>
  <c r="H338" i="1" s="1"/>
  <c r="F340" i="1"/>
  <c r="H340" i="1" s="1"/>
  <c r="F342" i="1"/>
  <c r="H342" i="1" s="1"/>
  <c r="F349" i="1"/>
  <c r="H349" i="1" s="1"/>
  <c r="F368" i="1"/>
  <c r="F386" i="1"/>
  <c r="H386" i="1" s="1"/>
  <c r="F388" i="1"/>
  <c r="H388" i="1" s="1"/>
  <c r="F405" i="1"/>
  <c r="H405" i="1" s="1"/>
  <c r="F407" i="1"/>
  <c r="H407" i="1" s="1"/>
  <c r="F409" i="1"/>
  <c r="H409" i="1" s="1"/>
  <c r="F411" i="1"/>
  <c r="H411" i="1" s="1"/>
  <c r="F413" i="1"/>
  <c r="H413" i="1" s="1"/>
  <c r="F422" i="1"/>
  <c r="F426" i="1"/>
  <c r="H426" i="1" s="1"/>
  <c r="F428" i="1"/>
  <c r="H428" i="1" s="1"/>
  <c r="F430" i="1"/>
  <c r="H430" i="1" s="1"/>
  <c r="F433" i="1"/>
  <c r="F445" i="1"/>
  <c r="H445" i="1" s="1"/>
  <c r="F447" i="1"/>
  <c r="H447" i="1" s="1"/>
  <c r="F453" i="1"/>
  <c r="F467" i="1"/>
  <c r="H467" i="1" s="1"/>
  <c r="F469" i="1"/>
  <c r="H469" i="1" s="1"/>
  <c r="F473" i="1"/>
  <c r="F479" i="1"/>
  <c r="F495" i="1"/>
  <c r="F509" i="1"/>
  <c r="F513" i="1"/>
  <c r="F517" i="1"/>
  <c r="F530" i="1"/>
  <c r="H530" i="1" s="1"/>
  <c r="F532" i="1"/>
  <c r="H532" i="1" s="1"/>
  <c r="F534" i="1"/>
  <c r="H534" i="1" s="1"/>
  <c r="F537" i="1"/>
  <c r="H537" i="1" s="1"/>
  <c r="F539" i="1"/>
  <c r="H539" i="1" s="1"/>
  <c r="F544" i="1"/>
  <c r="F551" i="1"/>
  <c r="H551" i="1" s="1"/>
  <c r="F557" i="1"/>
  <c r="F564" i="1"/>
  <c r="H564" i="1" s="1"/>
  <c r="F571" i="1"/>
  <c r="F585" i="1"/>
  <c r="F577" i="1"/>
  <c r="F581" i="1"/>
  <c r="F597" i="1"/>
  <c r="H597" i="1" s="1"/>
  <c r="F604" i="1"/>
  <c r="F609" i="1"/>
  <c r="F613" i="1"/>
  <c r="F617" i="1"/>
  <c r="F620" i="1"/>
  <c r="F626" i="1"/>
  <c r="F632" i="1"/>
  <c r="F635" i="1"/>
  <c r="F646" i="1"/>
  <c r="F652" i="1"/>
  <c r="H652" i="1" s="1"/>
  <c r="F654" i="1"/>
  <c r="H654" i="1" s="1"/>
  <c r="H292" i="1" l="1"/>
  <c r="F291" i="1"/>
  <c r="F612" i="1"/>
  <c r="H612" i="1" s="1"/>
  <c r="H613" i="1"/>
  <c r="F494" i="1"/>
  <c r="H495" i="1"/>
  <c r="F432" i="1"/>
  <c r="H432" i="1" s="1"/>
  <c r="H433" i="1"/>
  <c r="F452" i="1"/>
  <c r="H452" i="1" s="1"/>
  <c r="H453" i="1"/>
  <c r="F116" i="1"/>
  <c r="H117" i="1"/>
  <c r="F65" i="1"/>
  <c r="H66" i="1"/>
  <c r="F421" i="1"/>
  <c r="H421" i="1" s="1"/>
  <c r="H422" i="1"/>
  <c r="F625" i="1"/>
  <c r="H626" i="1"/>
  <c r="F576" i="1"/>
  <c r="H577" i="1"/>
  <c r="F556" i="1"/>
  <c r="H556" i="1" s="1"/>
  <c r="H557" i="1"/>
  <c r="F478" i="1"/>
  <c r="H479" i="1"/>
  <c r="F619" i="1"/>
  <c r="H619" i="1" s="1"/>
  <c r="H620" i="1"/>
  <c r="F603" i="1"/>
  <c r="H604" i="1"/>
  <c r="F584" i="1"/>
  <c r="H585" i="1"/>
  <c r="F512" i="1"/>
  <c r="H513" i="1"/>
  <c r="F472" i="1"/>
  <c r="H473" i="1"/>
  <c r="F93" i="1"/>
  <c r="H94" i="1"/>
  <c r="F59" i="1"/>
  <c r="H60" i="1"/>
  <c r="F631" i="1"/>
  <c r="H631" i="1" s="1"/>
  <c r="H632" i="1"/>
  <c r="F580" i="1"/>
  <c r="H581" i="1"/>
  <c r="F367" i="1"/>
  <c r="H368" i="1"/>
  <c r="F125" i="1"/>
  <c r="H126" i="1"/>
  <c r="F608" i="1"/>
  <c r="H609" i="1"/>
  <c r="F516" i="1"/>
  <c r="H516" i="1" s="1"/>
  <c r="H517" i="1"/>
  <c r="F645" i="1"/>
  <c r="H646" i="1"/>
  <c r="F634" i="1"/>
  <c r="H634" i="1" s="1"/>
  <c r="H635" i="1"/>
  <c r="F616" i="1"/>
  <c r="H616" i="1" s="1"/>
  <c r="H617" i="1"/>
  <c r="F570" i="1"/>
  <c r="H571" i="1"/>
  <c r="F543" i="1"/>
  <c r="H543" i="1" s="1"/>
  <c r="H544" i="1"/>
  <c r="F508" i="1"/>
  <c r="H509" i="1"/>
  <c r="F259" i="1"/>
  <c r="H259" i="1" s="1"/>
  <c r="H260" i="1"/>
  <c r="F168" i="1"/>
  <c r="H169" i="1"/>
  <c r="F79" i="1"/>
  <c r="H79" i="1" s="1"/>
  <c r="H80" i="1"/>
  <c r="F27" i="1"/>
  <c r="H27" i="1" s="1"/>
  <c r="H28" i="1"/>
  <c r="H291" i="1"/>
  <c r="F265" i="1"/>
  <c r="F596" i="1"/>
  <c r="F536" i="1"/>
  <c r="H536" i="1" s="1"/>
  <c r="F561" i="1"/>
  <c r="F651" i="1"/>
  <c r="F151" i="1"/>
  <c r="F529" i="1"/>
  <c r="H529" i="1" s="1"/>
  <c r="F444" i="1"/>
  <c r="H444" i="1" s="1"/>
  <c r="F466" i="1"/>
  <c r="F425" i="1"/>
  <c r="F499" i="1"/>
  <c r="F333" i="1"/>
  <c r="H333" i="1" s="1"/>
  <c r="F404" i="1"/>
  <c r="F630" i="1" l="1"/>
  <c r="F611" i="1"/>
  <c r="F550" i="1"/>
  <c r="F403" i="1"/>
  <c r="H403" i="1" s="1"/>
  <c r="H404" i="1"/>
  <c r="F465" i="1"/>
  <c r="H466" i="1"/>
  <c r="F629" i="1"/>
  <c r="H630" i="1"/>
  <c r="F595" i="1"/>
  <c r="H596" i="1"/>
  <c r="F167" i="1"/>
  <c r="H167" i="1" s="1"/>
  <c r="H168" i="1"/>
  <c r="F507" i="1"/>
  <c r="H508" i="1"/>
  <c r="F569" i="1"/>
  <c r="H570" i="1"/>
  <c r="F124" i="1"/>
  <c r="H125" i="1"/>
  <c r="F579" i="1"/>
  <c r="H579" i="1" s="1"/>
  <c r="H580" i="1"/>
  <c r="F58" i="1"/>
  <c r="H59" i="1"/>
  <c r="F471" i="1"/>
  <c r="H471" i="1" s="1"/>
  <c r="H472" i="1"/>
  <c r="F583" i="1"/>
  <c r="H583" i="1" s="1"/>
  <c r="H584" i="1"/>
  <c r="F624" i="1"/>
  <c r="H625" i="1"/>
  <c r="F64" i="1"/>
  <c r="H65" i="1"/>
  <c r="F493" i="1"/>
  <c r="H493" i="1" s="1"/>
  <c r="H494" i="1"/>
  <c r="F560" i="1"/>
  <c r="H561" i="1"/>
  <c r="F264" i="1"/>
  <c r="H264" i="1" s="1"/>
  <c r="H265" i="1"/>
  <c r="F424" i="1"/>
  <c r="H424" i="1" s="1"/>
  <c r="H425" i="1"/>
  <c r="F650" i="1"/>
  <c r="H651" i="1"/>
  <c r="F498" i="1"/>
  <c r="H498" i="1" s="1"/>
  <c r="H499" i="1"/>
  <c r="H611" i="1"/>
  <c r="F150" i="1"/>
  <c r="H150" i="1" s="1"/>
  <c r="H151" i="1"/>
  <c r="F549" i="1"/>
  <c r="H549" i="1" s="1"/>
  <c r="H550" i="1"/>
  <c r="F644" i="1"/>
  <c r="H645" i="1"/>
  <c r="F607" i="1"/>
  <c r="H607" i="1" s="1"/>
  <c r="H608" i="1"/>
  <c r="F366" i="1"/>
  <c r="H367" i="1"/>
  <c r="F92" i="1"/>
  <c r="H93" i="1"/>
  <c r="F511" i="1"/>
  <c r="H511" i="1" s="1"/>
  <c r="H512" i="1"/>
  <c r="F602" i="1"/>
  <c r="H602" i="1" s="1"/>
  <c r="H603" i="1"/>
  <c r="F477" i="1"/>
  <c r="H478" i="1"/>
  <c r="F575" i="1"/>
  <c r="H576" i="1"/>
  <c r="F115" i="1"/>
  <c r="H115" i="1" s="1"/>
  <c r="H116" i="1"/>
  <c r="F443" i="1"/>
  <c r="F528" i="1"/>
  <c r="H528" i="1" s="1"/>
  <c r="F290" i="1"/>
  <c r="H595" i="1" l="1"/>
  <c r="F573" i="1"/>
  <c r="F402" i="1"/>
  <c r="F365" i="1"/>
  <c r="H365" i="1" s="1"/>
  <c r="H366" i="1"/>
  <c r="F643" i="1"/>
  <c r="H644" i="1"/>
  <c r="F559" i="1"/>
  <c r="H559" i="1" s="1"/>
  <c r="H560" i="1"/>
  <c r="F63" i="1"/>
  <c r="H63" i="1" s="1"/>
  <c r="H64" i="1"/>
  <c r="F57" i="1"/>
  <c r="H57" i="1" s="1"/>
  <c r="H58" i="1"/>
  <c r="F123" i="1"/>
  <c r="H124" i="1"/>
  <c r="H507" i="1"/>
  <c r="F506" i="1"/>
  <c r="F460" i="1"/>
  <c r="H460" i="1" s="1"/>
  <c r="H465" i="1"/>
  <c r="F401" i="1"/>
  <c r="H401" i="1" s="1"/>
  <c r="H402" i="1"/>
  <c r="F476" i="1"/>
  <c r="H477" i="1"/>
  <c r="F442" i="1"/>
  <c r="H443" i="1"/>
  <c r="F574" i="1"/>
  <c r="H574" i="1" s="1"/>
  <c r="H575" i="1"/>
  <c r="F91" i="1"/>
  <c r="H91" i="1" s="1"/>
  <c r="H92" i="1"/>
  <c r="F606" i="1"/>
  <c r="F649" i="1"/>
  <c r="H650" i="1"/>
  <c r="F623" i="1"/>
  <c r="H623" i="1" s="1"/>
  <c r="H624" i="1"/>
  <c r="F568" i="1"/>
  <c r="H569" i="1"/>
  <c r="F628" i="1"/>
  <c r="H628" i="1" s="1"/>
  <c r="H629" i="1"/>
  <c r="F289" i="1"/>
  <c r="H289" i="1" s="1"/>
  <c r="H290" i="1"/>
  <c r="F523" i="1"/>
  <c r="F522" i="1" l="1"/>
  <c r="H522" i="1" s="1"/>
  <c r="H523" i="1"/>
  <c r="F441" i="1"/>
  <c r="H441" i="1" s="1"/>
  <c r="H442" i="1"/>
  <c r="H573" i="1"/>
  <c r="F122" i="1"/>
  <c r="F642" i="1"/>
  <c r="H642" i="1" s="1"/>
  <c r="H643" i="1"/>
  <c r="H568" i="1"/>
  <c r="F648" i="1"/>
  <c r="H648" i="1" s="1"/>
  <c r="H649" i="1"/>
  <c r="H506" i="1"/>
  <c r="F497" i="1"/>
  <c r="H497" i="1" s="1"/>
  <c r="F601" i="1"/>
  <c r="H601" i="1" s="1"/>
  <c r="H606" i="1"/>
  <c r="H476" i="1"/>
  <c r="F475" i="1"/>
  <c r="H475" i="1" s="1"/>
  <c r="F18" i="1"/>
  <c r="H18" i="1" s="1"/>
  <c r="F74" i="1"/>
  <c r="H74" i="1" s="1"/>
  <c r="F39" i="1"/>
  <c r="H39" i="1" s="1"/>
  <c r="F41" i="1"/>
  <c r="H41" i="1" s="1"/>
  <c r="F13" i="1"/>
  <c r="F99" i="1"/>
  <c r="H99" i="1" s="1"/>
  <c r="F104" i="1"/>
  <c r="H104" i="1" s="1"/>
  <c r="F251" i="1"/>
  <c r="F224" i="1"/>
  <c r="H224" i="1" s="1"/>
  <c r="F212" i="1"/>
  <c r="H212" i="1" s="1"/>
  <c r="F210" i="1"/>
  <c r="H210" i="1" s="1"/>
  <c r="F174" i="1"/>
  <c r="F165" i="1"/>
  <c r="F44" i="1"/>
  <c r="F173" i="1" l="1"/>
  <c r="H174" i="1"/>
  <c r="F164" i="1"/>
  <c r="H165" i="1"/>
  <c r="F12" i="1"/>
  <c r="H13" i="1"/>
  <c r="F250" i="1"/>
  <c r="H251" i="1"/>
  <c r="F567" i="1"/>
  <c r="H567" i="1" s="1"/>
  <c r="F43" i="1"/>
  <c r="H43" i="1" s="1"/>
  <c r="H44" i="1"/>
  <c r="F98" i="1"/>
  <c r="F145" i="1"/>
  <c r="F381" i="1"/>
  <c r="F158" i="1"/>
  <c r="F384" i="1"/>
  <c r="F236" i="1"/>
  <c r="F278" i="1"/>
  <c r="H278" i="1" s="1"/>
  <c r="F287" i="1"/>
  <c r="H287" i="1" s="1"/>
  <c r="F228" i="1"/>
  <c r="H228" i="1" s="1"/>
  <c r="F272" i="1"/>
  <c r="H272" i="1" s="1"/>
  <c r="F257" i="1"/>
  <c r="F220" i="1"/>
  <c r="H220" i="1" s="1"/>
  <c r="F180" i="1"/>
  <c r="F208" i="1"/>
  <c r="H208" i="1" s="1"/>
  <c r="F22" i="1"/>
  <c r="F71" i="1"/>
  <c r="F201" i="1"/>
  <c r="H201" i="1" s="1"/>
  <c r="F33" i="1"/>
  <c r="H33" i="1" s="1"/>
  <c r="F195" i="1"/>
  <c r="F38" i="1"/>
  <c r="H38" i="1" s="1"/>
  <c r="F383" i="1" l="1"/>
  <c r="H383" i="1" s="1"/>
  <c r="H384" i="1"/>
  <c r="F249" i="1"/>
  <c r="H249" i="1" s="1"/>
  <c r="H250" i="1"/>
  <c r="F163" i="1"/>
  <c r="H164" i="1"/>
  <c r="F179" i="1"/>
  <c r="H180" i="1"/>
  <c r="F97" i="1"/>
  <c r="H98" i="1"/>
  <c r="F70" i="1"/>
  <c r="H71" i="1"/>
  <c r="F157" i="1"/>
  <c r="H158" i="1"/>
  <c r="F194" i="1"/>
  <c r="H194" i="1" s="1"/>
  <c r="H195" i="1"/>
  <c r="F17" i="1"/>
  <c r="H22" i="1"/>
  <c r="F256" i="1"/>
  <c r="H257" i="1"/>
  <c r="F380" i="1"/>
  <c r="H380" i="1" s="1"/>
  <c r="H381" i="1"/>
  <c r="F140" i="1"/>
  <c r="H145" i="1"/>
  <c r="F11" i="1"/>
  <c r="H12" i="1"/>
  <c r="F172" i="1"/>
  <c r="H172" i="1" s="1"/>
  <c r="H173" i="1"/>
  <c r="F235" i="1"/>
  <c r="H235" i="1" s="1"/>
  <c r="H236" i="1"/>
  <c r="F283" i="1"/>
  <c r="F271" i="1"/>
  <c r="F32" i="1"/>
  <c r="F200" i="1"/>
  <c r="H200" i="1" s="1"/>
  <c r="F379" i="1" l="1"/>
  <c r="F282" i="1"/>
  <c r="H283" i="1"/>
  <c r="F378" i="1"/>
  <c r="H378" i="1" s="1"/>
  <c r="H379" i="1"/>
  <c r="F139" i="1"/>
  <c r="H140" i="1"/>
  <c r="F255" i="1"/>
  <c r="H256" i="1"/>
  <c r="F69" i="1"/>
  <c r="H70" i="1"/>
  <c r="F178" i="1"/>
  <c r="H179" i="1"/>
  <c r="F270" i="1"/>
  <c r="H271" i="1"/>
  <c r="F31" i="1"/>
  <c r="H32" i="1"/>
  <c r="F10" i="1"/>
  <c r="H10" i="1" s="1"/>
  <c r="H11" i="1"/>
  <c r="F16" i="1"/>
  <c r="H17" i="1"/>
  <c r="F156" i="1"/>
  <c r="H156" i="1" s="1"/>
  <c r="H157" i="1"/>
  <c r="F96" i="1"/>
  <c r="H96" i="1" s="1"/>
  <c r="H97" i="1"/>
  <c r="F162" i="1"/>
  <c r="H162" i="1" s="1"/>
  <c r="H163" i="1"/>
  <c r="F193" i="1"/>
  <c r="F30" i="1" l="1"/>
  <c r="H30" i="1" s="1"/>
  <c r="H31" i="1"/>
  <c r="F15" i="1"/>
  <c r="H16" i="1"/>
  <c r="F248" i="1"/>
  <c r="H248" i="1" s="1"/>
  <c r="H255" i="1"/>
  <c r="F377" i="1"/>
  <c r="F171" i="1"/>
  <c r="H171" i="1" s="1"/>
  <c r="H178" i="1"/>
  <c r="F263" i="1"/>
  <c r="H270" i="1"/>
  <c r="H69" i="1"/>
  <c r="F68" i="1"/>
  <c r="H68" i="1" s="1"/>
  <c r="H139" i="1"/>
  <c r="F138" i="1"/>
  <c r="F281" i="1"/>
  <c r="H281" i="1" s="1"/>
  <c r="H282" i="1"/>
  <c r="F188" i="1"/>
  <c r="H193" i="1"/>
  <c r="F659" i="1"/>
  <c r="H15" i="1" l="1"/>
  <c r="F9" i="1"/>
  <c r="H9" i="1" s="1"/>
  <c r="H659" i="1"/>
  <c r="F128" i="1"/>
  <c r="H128" i="1" s="1"/>
  <c r="H138" i="1"/>
  <c r="F376" i="1"/>
  <c r="H377" i="1"/>
  <c r="H263" i="1"/>
  <c r="F262" i="1"/>
  <c r="H262" i="1" s="1"/>
  <c r="F161" i="1"/>
  <c r="H188" i="1"/>
  <c r="F656" i="1" l="1"/>
  <c r="F670" i="1" s="1"/>
  <c r="H376" i="1"/>
  <c r="H161" i="1"/>
  <c r="H656" i="1" l="1"/>
  <c r="F662" i="1"/>
  <c r="F664" i="1"/>
  <c r="H662" i="1" l="1"/>
  <c r="H664" i="1"/>
</calcChain>
</file>

<file path=xl/sharedStrings.xml><?xml version="1.0" encoding="utf-8"?>
<sst xmlns="http://schemas.openxmlformats.org/spreadsheetml/2006/main" count="2697" uniqueCount="583">
  <si>
    <t>ВСЕГО   РАСХОДОВ</t>
  </si>
  <si>
    <t>500</t>
  </si>
  <si>
    <t>16 0 06 87720</t>
  </si>
  <si>
    <t>1401</t>
  </si>
  <si>
    <t>1400</t>
  </si>
  <si>
    <t xml:space="preserve">Межбюджетные трансферты </t>
  </si>
  <si>
    <t>Финансовое обеспечение государственных полномочий Амурской области по расчету и предоставлению дотаций на выравнивание бюджетной обеспеченности поселений бюджетам городских и сельских поселений</t>
  </si>
  <si>
    <t>16 0 06 S7710</t>
  </si>
  <si>
    <t>Выравнивание обеспеченности муниципальных образований по реализации ими отдельных расходных обязательств</t>
  </si>
  <si>
    <t>16 0 06 00000</t>
  </si>
  <si>
    <t>Основное мероприятие «Выравнивание бюджетной обеспеченности поселений»</t>
  </si>
  <si>
    <t>16 0 00 00000</t>
  </si>
  <si>
    <t>Муниципальная программа "Повышение эффективности управления муниципальными финансами и муниципальным долгом Благовещенского района"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</si>
  <si>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</si>
  <si>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</si>
  <si>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700</t>
  </si>
  <si>
    <t>16 0 04 41630</t>
  </si>
  <si>
    <t>1301</t>
  </si>
  <si>
    <t>1300</t>
  </si>
  <si>
    <t>Обслуживание государственного (муниципального) долга</t>
  </si>
  <si>
    <t>Обслуживание муниципального долга района</t>
  </si>
  <si>
    <t>16 0 04 00000</t>
  </si>
  <si>
    <t>Основное мероприятие «Осуществление эффективного управления муниципальным долгом Благовещенского района»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</si>
  <si>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</si>
  <si>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</si>
  <si>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200</t>
  </si>
  <si>
    <t>09 0 04 40830</t>
  </si>
  <si>
    <t>1101</t>
  </si>
  <si>
    <t>1100</t>
  </si>
  <si>
    <t>Закупка товаров, работ и услуг для обеспечения государственных (муниципальных) нужд</t>
  </si>
  <si>
    <t>09 0 04 00000</t>
  </si>
  <si>
    <t>Материально-техническое оснащение Центра тестирования, проведение районных фестивалей среди всех слоев населения</t>
  </si>
  <si>
    <t>Основное мероприятие "Поэтапное внедрение Всероссийского физкультурно-спортивного комплекса "Готов к труду и обороне" (ГТО) на территории Благовещенского района"</t>
  </si>
  <si>
    <t>09 0 03 40820</t>
  </si>
  <si>
    <t>Проведение спортивных соревнований на разных уровнях района, области и России, включая в себя обеспечение участников питанием, проживанием и транспортных услуг, приобретение призов</t>
  </si>
  <si>
    <t>09 0 03 00000</t>
  </si>
  <si>
    <t>Основное мероприятие: "Проведение массовых спортивных мероприятий"</t>
  </si>
  <si>
    <t>09 0 00 00000</t>
  </si>
  <si>
    <t>Муниципальная программа «Развитие физической культуры и спорта на территории Благовещенского района»</t>
  </si>
  <si>
    <t>Физическая культура</t>
  </si>
  <si>
    <t>ФИЗИЧЕСКАЯ КУЛЬТУРА И СПОРТ</t>
  </si>
  <si>
    <t>600</t>
  </si>
  <si>
    <t>88 8 00 81210</t>
  </si>
  <si>
    <t>1006</t>
  </si>
  <si>
    <t>Предоставление субсидий бюджетным, автономным учреждениям и иным некоммерческим организациям</t>
  </si>
  <si>
    <t>Субсидии отдельным общественным организациям и иным некоммерческим объединениям</t>
  </si>
  <si>
    <t>88 8 00 00000</t>
  </si>
  <si>
    <t>Непрограммные расходы</t>
  </si>
  <si>
    <t>88 0 00 00000</t>
  </si>
  <si>
    <t>Другие вопросы в области социальной политики</t>
  </si>
  <si>
    <t>300</t>
  </si>
  <si>
    <t>03 2 11 70000</t>
  </si>
  <si>
    <t>1004</t>
  </si>
  <si>
    <t>Социальное обеспечение и иные выплаты населению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</si>
  <si>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</si>
  <si>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03 2 11 00000</t>
  </si>
  <si>
    <t>Основное мероприятие: "Дополнительные гарантии по социальной поддержке детей-сирот и детей, оставшихся без попечения родителей, лиц из числа детей-сирот и дней, оставшихся без попечения родителей"</t>
  </si>
  <si>
    <t>03 2 08 11020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</si>
  <si>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</si>
  <si>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03 2 08 00000</t>
  </si>
  <si>
    <t>Основное мероприятие: "Выплата единовременного пособия при всех формах устройства детей, лишенных родительского попечения, в семью"</t>
  </si>
  <si>
    <t>03 2 07 87700</t>
  </si>
  <si>
    <t>03 2 07 00000</t>
  </si>
  <si>
    <t>Основное мероприятие: "Оплата содержания ребёнка в семье опекуна и приемной семье, а также вознаграждения приёмному родителю"</t>
  </si>
  <si>
    <t>03 2 00 00000</t>
  </si>
  <si>
    <t>Подпрограмма "Развитие системы защиты прав детей"</t>
  </si>
  <si>
    <t>03 1 02 87250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</si>
  <si>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</si>
  <si>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03 1 02 00000</t>
  </si>
  <si>
    <t>Основное мероприятие: "Компенсация части родительской платы за присмотр и уход за детьми в дошкольных образовательных организациях"</t>
  </si>
  <si>
    <t>03 1 00 00000</t>
  </si>
  <si>
    <t>Подпрограмма "Развитие дошкольного, общего и дополнительного образования детей"</t>
  </si>
  <si>
    <t>03 0 00 00000</t>
  </si>
  <si>
    <t>Муниципальная программа "Развитие образования Благовещенского района"</t>
  </si>
  <si>
    <t>400</t>
  </si>
  <si>
    <t>88 8 00 R0820</t>
  </si>
  <si>
    <t>Капитальные вложения в объекты недвижимого имущества государственной (муниципальной) собственности</t>
  </si>
  <si>
    <t>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</si>
  <si>
    <t>Охрана семьи и детства</t>
  </si>
  <si>
    <t>88 8 00 81770</t>
  </si>
  <si>
    <t>1003</t>
  </si>
  <si>
    <t>Социальная поддержка почетным гражданам Благовещенского района</t>
  </si>
  <si>
    <t>08 0 01 L4970</t>
  </si>
  <si>
    <t>Реализация мероприятий по обеспечению жильем молодых семей</t>
  </si>
  <si>
    <t>08 0 01 00000</t>
  </si>
  <si>
    <t>Основное мероприятие: "Обеспечение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</t>
  </si>
  <si>
    <t>08 0 00 00000</t>
  </si>
  <si>
    <t>Муниципальная программа "Обеспечение жильем молодых семей Благовещенского района"</t>
  </si>
  <si>
    <t>02 1 01 L5761</t>
  </si>
  <si>
    <t>Обеспечение комплексного развития сельских территорий (в части мероприятий по улучшению жилищных условий граждан, проживающих на сельских территориях)</t>
  </si>
  <si>
    <t>02 1 01 00000</t>
  </si>
  <si>
    <t>Основное мероприятие: "Развитие жилищного строительства на сельских территориях и повышение уровня благоустройства домовладений"</t>
  </si>
  <si>
    <t>02 1 00 00000</t>
  </si>
  <si>
    <t>Подпрограмма "Обеспечение доступным и комфортным жильем сельского населения Благовещенского района"</t>
  </si>
  <si>
    <t>02 0 00 00000</t>
  </si>
  <si>
    <t>Муниципальная программа  "Комплексное развитие сельских территорий Благовещенского района Амурской области"</t>
  </si>
  <si>
    <t>14 0 01 40700</t>
  </si>
  <si>
    <t>Ремонтные работы</t>
  </si>
  <si>
    <t>14 0 01 00000</t>
  </si>
  <si>
    <t>Основное мероприятие: «Финансовая поддержка – 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помещениях»</t>
  </si>
  <si>
    <t>14 0 00 00000</t>
  </si>
  <si>
    <t>Муниципальная программа 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</si>
  <si>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1000</t>
  </si>
  <si>
    <t>Социальное обеспечение населения</t>
  </si>
  <si>
    <t>88 8 00 81760</t>
  </si>
  <si>
    <t>Доплаты к пенсиям муниципальных служащих</t>
  </si>
  <si>
    <t>Пенсионное обеспечение</t>
  </si>
  <si>
    <t>СОЦИАЛЬНАЯ ПОЛИТИКА</t>
  </si>
  <si>
    <t>88 8 00 20590</t>
  </si>
  <si>
    <t>0804</t>
  </si>
  <si>
    <t>0800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</si>
  <si>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</si>
  <si>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</si>
  <si>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обеспечение деятельности (оказание услуг) муниципальных учреждений </t>
  </si>
  <si>
    <t>Другие вопросы в области культуры, кинематографии</t>
  </si>
  <si>
    <t>88 8 00 82070</t>
  </si>
  <si>
    <t>0801</t>
  </si>
  <si>
    <t>Финансовое обеспечение расходных обязательств, возникающих при исполнении переданных полномочий бюджетами сельских поселений в части оплаты труда технического персонала филиалов районного учреждения культуры</t>
  </si>
  <si>
    <t>88 8 00 82000</t>
  </si>
  <si>
    <t>15 0 03 41710</t>
  </si>
  <si>
    <t>Закупка товаров, работ и услуг для государственных (муниципальных) нужд</t>
  </si>
  <si>
    <t>Культурно-досуговые мероприятия</t>
  </si>
  <si>
    <t>15 0 03 00000</t>
  </si>
  <si>
    <t>Основное мероприятие «Мероприятия в сфере культуры и искусства»</t>
  </si>
  <si>
    <t>15 0 02  S7710</t>
  </si>
  <si>
    <t>15 0 02 20590</t>
  </si>
  <si>
    <t>15 0 02 00000</t>
  </si>
  <si>
    <t>Основное мероприятие «Организация библиотечного обслуживания населения Благовещенского района, комплектование и обеспечение сохранности библиотечных фондов»</t>
  </si>
  <si>
    <t>15 0 01 42100</t>
  </si>
  <si>
    <t>Финансовое обеспечение расходных обязательств, возникающих при исполнении переданных полномочий бюджетами сельских поселений в части создания условий для организации досуга и обеспечения жителей поселений услугами организаций культуры</t>
  </si>
  <si>
    <t>15 0 01 S7710</t>
  </si>
  <si>
    <t>15 0 01 20590</t>
  </si>
  <si>
    <t>15 0 01 00000</t>
  </si>
  <si>
    <t>Основное мероприятие  «Создание условий для организации досуга и обеспечения жителей района услугами организаций культуры»</t>
  </si>
  <si>
    <t>15 0 00 00000</t>
  </si>
  <si>
    <t>Муниципальная программа  «Культура Благовещенского района»</t>
  </si>
  <si>
    <t xml:space="preserve">Культура </t>
  </si>
  <si>
    <t>КУЛЬТУРА, КИНЕМАТОГРАФИЯ</t>
  </si>
  <si>
    <t>03 3 01 20190</t>
  </si>
  <si>
    <t>0709</t>
  </si>
  <si>
    <t>0700</t>
  </si>
  <si>
    <t>Расходы на обеспечение функций исполнительных органов местного самоуправления</t>
  </si>
  <si>
    <t>03 3 01 00000</t>
  </si>
  <si>
    <t>Основное мероприятие: "Расходы на обеспечение функций исполнительных органов (управления образования)"</t>
  </si>
  <si>
    <t>03 3 00 00000</t>
  </si>
  <si>
    <t>Подпрограмма "Обеспечение реализации муниципальной программы "Развитие образования Благовещенского района муниципальной программа "Развитие образования Благовещенского района  и прочие мероприятия в области образования"</t>
  </si>
  <si>
    <t>03 2 06 87300</t>
  </si>
  <si>
    <t>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</si>
  <si>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03 2 06 00000</t>
  </si>
  <si>
    <t>Основное мероприятие: "Организация и осуществление деятельности по опеке и попечительству в отношении несовершеннолетних"</t>
  </si>
  <si>
    <t>03 1 04 80740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</si>
  <si>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</si>
  <si>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03 1 04 00000</t>
  </si>
  <si>
    <t>Основное мероприятие: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</si>
  <si>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 xml:space="preserve">Подпрограмма "Развитие дошкольного, общего и дополнительного образования детей" </t>
  </si>
  <si>
    <t>800</t>
  </si>
  <si>
    <t>88 8 00 20190</t>
  </si>
  <si>
    <t>Иные бюджетные ассигнования</t>
  </si>
  <si>
    <t>Другие вопросы в области образования</t>
  </si>
  <si>
    <t>88 8 00 81780</t>
  </si>
  <si>
    <t>0707</t>
  </si>
  <si>
    <t>Ежегодная премия главы Благовещенского района за вклад в реализацию молодежной политики на территории Благовещенского района</t>
  </si>
  <si>
    <t>03 2 01 S7500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</si>
  <si>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</si>
  <si>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03 2 01 00000</t>
  </si>
  <si>
    <t>Основное мероприятие "Частичная оплата стоимости путевое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</t>
  </si>
  <si>
    <t xml:space="preserve">Молодежная политика </t>
  </si>
  <si>
    <t>16 0 01 20190</t>
  </si>
  <si>
    <t>0705</t>
  </si>
  <si>
    <t>16 0 01 00000</t>
  </si>
  <si>
    <t>Основное мероприятие «Обеспечение функций исполнительных органов местного самоуправления Благовещенского района»</t>
  </si>
  <si>
    <t>10 0 03 40610</t>
  </si>
  <si>
    <t>Повышение квалификации муниципальных служащих с использованием новых форм и методов повышения квалификации</t>
  </si>
  <si>
    <t>10 0 03 40600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</si>
  <si>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</si>
  <si>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10 0 03 00000</t>
  </si>
  <si>
    <t>Основное мероприятие "Повышение квалификации и профессиональная переподготовка муниципальных служащих"</t>
  </si>
  <si>
    <t>10 0 00 00000</t>
  </si>
  <si>
    <t>Муниципальная программа "Развитие муниципальной службы в администрации Благовещенского района"</t>
  </si>
  <si>
    <t>Профессиональная подготовка, переподготовка и повышение квалификации</t>
  </si>
  <si>
    <t>03 1 E2 40216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</si>
  <si>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</si>
  <si>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</si>
  <si>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1 E2 00000</t>
  </si>
  <si>
    <t>03 1 04  S7710</t>
  </si>
  <si>
    <t>03 1 04 20590</t>
  </si>
  <si>
    <t>Дополнительное образование детей</t>
  </si>
  <si>
    <t>03 2 10 S8490</t>
  </si>
  <si>
    <t>0702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</si>
  <si>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</si>
  <si>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03 2 10 00000</t>
  </si>
  <si>
    <t>Основное мероприятие "Безопасность образовательных учреждений"</t>
  </si>
  <si>
    <t>03 2 09 88530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</si>
  <si>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 части финансового обеспечения материальных средств для осуществления государственного полномочия)</t>
  </si>
  <si>
    <t>03 2 09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</si>
  <si>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</si>
  <si>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09 S7620</t>
  </si>
  <si>
    <t xml:space="preserve">Обеспечение бесплатным двухразовым питанием детей с ограниченными возможностями здоровья, обучающихся в общеобразовательных организациях </t>
  </si>
  <si>
    <t>03 2 09 00000</t>
  </si>
  <si>
    <t>Основное мероприятие «Совершенствование питания в образовательных учреждениях Благовещенского района»</t>
  </si>
  <si>
    <t>03 1 E2 50970</t>
  </si>
  <si>
    <t>Софинансирование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</si>
  <si>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Финансовое обеспечение государственного полномочия Амурской области по выплате ежемесячного денежного вознаграждения за классное руководство педагогическим работникам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</si>
  <si>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</si>
  <si>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</si>
  <si>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03 1 04 88500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</si>
  <si>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</si>
  <si>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04 S7710</t>
  </si>
  <si>
    <t>Общее образование</t>
  </si>
  <si>
    <t>03 1 01 88500</t>
  </si>
  <si>
    <t>0701</t>
  </si>
  <si>
    <t>03 1 01 20590</t>
  </si>
  <si>
    <t>03 1 01 S7710</t>
  </si>
  <si>
    <t>03 1 01 00000</t>
  </si>
  <si>
    <t>Основное мероприятие: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</si>
  <si>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>03 1 F1 50210</t>
  </si>
  <si>
    <t>Стимулирование программ развития жилищного строительства субъектов Российской Федерации</t>
  </si>
  <si>
    <t>03 1 F1 00000</t>
  </si>
  <si>
    <t>Основное мероприятие "Региональный проект "Жилье"</t>
  </si>
  <si>
    <t>Дошкольное образование</t>
  </si>
  <si>
    <t>ОБРАЗОВАНИЕ</t>
  </si>
  <si>
    <t>88 8 00 87630</t>
  </si>
  <si>
    <t>0505</t>
  </si>
  <si>
    <t>0500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</si>
  <si>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</si>
  <si>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Другие вопросы в области жилищно-коммунального хозяйства</t>
  </si>
  <si>
    <t>06 1 04 S7330</t>
  </si>
  <si>
    <t>0502</t>
  </si>
  <si>
    <t>Оборудование контейнерных площадок для сбора твердых коммунальных отходов</t>
  </si>
  <si>
    <t>06 1 04 00000</t>
  </si>
  <si>
    <t>Основное мероприятие: "Сбор твердых коммунальных отходов"</t>
  </si>
  <si>
    <t>06 1 03 40464</t>
  </si>
  <si>
    <t xml:space="preserve">Капитальный ремонт (замена) канализационной сети от дома № 26 по ул. Чумакова до дома № 41 по ул. 60 лет Октября, 75 метров </t>
  </si>
  <si>
    <t>06 1 03 40463</t>
  </si>
  <si>
    <t>Устройство септика в с. Михайловка, объемом 75 м3</t>
  </si>
  <si>
    <t>06 1 03 40462</t>
  </si>
  <si>
    <t xml:space="preserve">Ремонт канализационных колодцев от жилых домов по пер. Советский до септика (270,3 метра) в с. Волково </t>
  </si>
  <si>
    <t>06 1 03 40461</t>
  </si>
  <si>
    <t xml:space="preserve">Замена люков и камер по ул. Почтовая (1300 м) в с. Волково </t>
  </si>
  <si>
    <t>06 1 03 40460</t>
  </si>
  <si>
    <t xml:space="preserve">Замена канализационных сетей от жилых домов по  ул. Центральной (д19.17.15) до септика и от септика до  ул. Почтовая в с. Волково </t>
  </si>
  <si>
    <t>06 1 03 00000</t>
  </si>
  <si>
    <t>Основное мероприятие «Развитие и модернизация систем водоотведения"</t>
  </si>
  <si>
    <t>06 1 02 40445</t>
  </si>
  <si>
    <t xml:space="preserve">Замена сетей тепло-водоснабжения от водонапорной башни до котельной ул. Чумакова, 20, покрытием поверхностей в листовой металл 170 м (Id80мм 2d50мм) в с. Марково </t>
  </si>
  <si>
    <t>06 1 02 40444</t>
  </si>
  <si>
    <t>Покрытие поверхности изоляции сетей тепло-водоснабжения сталью, оцинкованной по ул. Школьная, 76 м (с. Гродеково)</t>
  </si>
  <si>
    <t>06 1 02 40443</t>
  </si>
  <si>
    <t xml:space="preserve">Замена сетей тепло,-водоснабжения по ул. Школьная (59 м) с. Гродеково </t>
  </si>
  <si>
    <t>06 1 02 40442</t>
  </si>
  <si>
    <t xml:space="preserve">Замена котла  КВм-1,1 в котельной с. Михайловка </t>
  </si>
  <si>
    <t>06 1 02 40441</t>
  </si>
  <si>
    <t xml:space="preserve">Замена изоляции существующих сетей тепло, -водоснабжения с покрытием поверхностей в листовой  металл в с. Михайловка 40 м </t>
  </si>
  <si>
    <t>06 1 02 40440</t>
  </si>
  <si>
    <t xml:space="preserve">Замена дымососа на котельной с. Михайловка </t>
  </si>
  <si>
    <t>06 1 02 40439</t>
  </si>
  <si>
    <t>Замена накопительной емкости (от 4м куб) на котельной с. Михайловка</t>
  </si>
  <si>
    <t>06 1 02 40438</t>
  </si>
  <si>
    <t xml:space="preserve">Замена центробежного насоса на котельной с. Сергеевка </t>
  </si>
  <si>
    <t>06 1 02 40437</t>
  </si>
  <si>
    <t>Замена сетей тепло-водоснабжения от водонапорной башни до жилого массива по ул. Пограничная 12/1 и 12/2, протяженностью 175 м (с. Сергеевка)</t>
  </si>
  <si>
    <t>06 1 02 40436</t>
  </si>
  <si>
    <t xml:space="preserve">Замена котла КВм-1,1 в котельной с. Сергеевка </t>
  </si>
  <si>
    <t>06 1 02 40435</t>
  </si>
  <si>
    <t xml:space="preserve">Замена сетевого насоса Д-200 в котельной с. Грибское </t>
  </si>
  <si>
    <t>06 1 02 40434</t>
  </si>
  <si>
    <t xml:space="preserve">Замена выгружного механизма ШЗУ котла № 5 DZL-2.5 в котельной с. Грибское </t>
  </si>
  <si>
    <t>06 1 02 40433</t>
  </si>
  <si>
    <t xml:space="preserve">Замена дымососа Д-11,2 ЛУ для котла № 5 DZL-2.5 в котельной с. Грибское </t>
  </si>
  <si>
    <t>06 1 02 40432</t>
  </si>
  <si>
    <t xml:space="preserve">Замена топки котла DZL-2.5 № 5 в котельной с. Грибское </t>
  </si>
  <si>
    <t>06 1 02 40430</t>
  </si>
  <si>
    <t xml:space="preserve">Замена котла № 1 ДКВр-6,5-13 на КВ-ТС-6,5 с топкой ТЛЗМ2-2,7/4,0 с. Чигири </t>
  </si>
  <si>
    <t>06 1 02 00000</t>
  </si>
  <si>
    <t>Основное мероприятие: «Развитие и модернизация систем теплоснабжения»</t>
  </si>
  <si>
    <t>06 1 00 00000</t>
  </si>
  <si>
    <t>Подпрограмма "Обеспечение доступности коммунальных услуг, повышение надежности жилищно-коммунального обслуживания населения Благовещенского района"</t>
  </si>
  <si>
    <t>06 0 00 00000</t>
  </si>
  <si>
    <t>Муниципальная программа 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</si>
  <si>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88 8 00 87120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</si>
  <si>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</t>
  </si>
  <si>
    <t>Коммунальное хозяйство</t>
  </si>
  <si>
    <t>88 8 00 81630</t>
  </si>
  <si>
    <t>0501</t>
  </si>
  <si>
    <t>Отчисления на ремонт общего имущества многоквартирных домов</t>
  </si>
  <si>
    <t>Жилищное хозяйство</t>
  </si>
  <si>
    <t>ЖИЛИЩНО-КОММУНАЛЬНОЕ ХОЗЯЙСТВО</t>
  </si>
  <si>
    <t>04 0 03 40560</t>
  </si>
  <si>
    <t>0412</t>
  </si>
  <si>
    <t>0400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</si>
  <si>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</si>
  <si>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04 0 03 00000</t>
  </si>
  <si>
    <t>Основное мероприятие "Организационная поддержка"</t>
  </si>
  <si>
    <t>04 0 01 S0130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</si>
  <si>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</si>
  <si>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04 0 01 00000</t>
  </si>
  <si>
    <t>Основное мероприятие «Финансовая поддержка»</t>
  </si>
  <si>
    <t>04 0 00 00000</t>
  </si>
  <si>
    <t>Муниципальная  программа "Создание условий для развития субъектов малого и среднего предпринимательства на территории Благовещенского района Амурской области"</t>
  </si>
  <si>
    <t>88 8 00 81620</t>
  </si>
  <si>
    <t>Оценка имущества</t>
  </si>
  <si>
    <t>88 8 00 81730</t>
  </si>
  <si>
    <t>Мероприятия по землеустройству и землепользованию</t>
  </si>
  <si>
    <t>Другие вопросы в области национальной экономики</t>
  </si>
  <si>
    <t>0409</t>
  </si>
  <si>
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</t>
  </si>
  <si>
    <t>07 0 R1 53930</t>
  </si>
  <si>
    <t>Прочие закупки товаров, работ и услуг для государственных (муниципальных) нужд</t>
  </si>
  <si>
    <t>Финансовое обеспечение дорожная деятельность в рамках национального проекта "Безопасные и качественные автомобильные дороги"</t>
  </si>
  <si>
    <t>07 0 R1 00000</t>
  </si>
  <si>
    <t>07 0 02 41680</t>
  </si>
  <si>
    <t>Текущее содержание автомобильных дорог муниципальных образований, входящих в состав Благовещенского района</t>
  </si>
  <si>
    <t>07 0 02 00000</t>
  </si>
  <si>
    <t>Основное мероприятие: «Содействие муниципальным образованиям в сфере дорожной деятельности в отношении автомобильных дорог местного значения и сооружений на них»</t>
  </si>
  <si>
    <t>07 0 01 41670</t>
  </si>
  <si>
    <t>Содействие развитию автомобильных дорог общего пользования</t>
  </si>
  <si>
    <t>07 0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</si>
  <si>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</si>
  <si>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07 0 01 00000</t>
  </si>
  <si>
    <t>Основное мероприятие: "Обеспечение дорожной деятельности в отношении автомобильных дорог общего пользования муниципального значения"</t>
  </si>
  <si>
    <t>07 0 00 00000</t>
  </si>
  <si>
    <t>Муниципальная программа "Развитие сети автомобильных дорог общего пользования  местного значения Благовещенского района"</t>
  </si>
  <si>
    <t>Дорожное хозяйство (дорожные фонды)</t>
  </si>
  <si>
    <t>88 8 00 81720</t>
  </si>
  <si>
    <t>0406</t>
  </si>
  <si>
    <t>Мероприятия по осуществлению безопасности людей на водных объектах, охране их жизни и здоровья</t>
  </si>
  <si>
    <t>Водное хозяйство</t>
  </si>
  <si>
    <t>01 0 02 40350</t>
  </si>
  <si>
    <t>0405</t>
  </si>
  <si>
    <t>Уничтожение выявленных площадей дикорастущей конопли</t>
  </si>
  <si>
    <t>01 0 02 00000</t>
  </si>
  <si>
    <t>Основное мероприятие: "Уничтожение сырьевой базы конопли, являющейся производной для изготовления наркотиков"</t>
  </si>
  <si>
    <t>01 0 00 00000</t>
  </si>
  <si>
    <t>Муниципальная программа «Противодействие злоупотреблению наркотическими средствами и их незаконному обороту»</t>
  </si>
  <si>
    <t>88 8 00 69700</t>
  </si>
  <si>
    <t>Финансовое обеспечение государственных полномочий Амурской области по организации мероприятий при осуществлении деятельности по  обращению с животными без владельцев</t>
  </si>
  <si>
    <t>Сельское хозяйство и рыболовство</t>
  </si>
  <si>
    <t>НАЦИОНАЛЬНАЯ ЭКОНОМИКА</t>
  </si>
  <si>
    <t>05 0 01 41040</t>
  </si>
  <si>
    <t>0310</t>
  </si>
  <si>
    <t>0300</t>
  </si>
  <si>
    <t xml:space="preserve">Софинансирование мероприятий по муниципальным программам по пожарной безопасности сельский территорий Благовещенского района </t>
  </si>
  <si>
    <t>05 0 01 41010</t>
  </si>
  <si>
    <t>05 0 01 00000</t>
  </si>
  <si>
    <t>Основное мероприятие «Организация и проведение мероприятий по реализации программы»</t>
  </si>
  <si>
    <t>05 0 00 00000</t>
  </si>
  <si>
    <t>Муниципальная программа «Обеспечение безопасности населения Благовещенского района»</t>
  </si>
  <si>
    <t>88 8 00 81610</t>
  </si>
  <si>
    <t>Мероприятия в сфере гражданской обороне</t>
  </si>
  <si>
    <t>88 8 00 81710</t>
  </si>
  <si>
    <t>Мероприятия по предупреждению и ликвидации последствий чрезвычайных ситуаций и стихийных бедствий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</si>
  <si>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</si>
  <si>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</si>
  <si>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88 8 00 81660</t>
  </si>
  <si>
    <t>0204</t>
  </si>
  <si>
    <t>0200</t>
  </si>
  <si>
    <t xml:space="preserve">Мероприятия по гражданской обороне </t>
  </si>
  <si>
    <t>Мобилизационная подготовка экономики</t>
  </si>
  <si>
    <t>НАЦИОНАЛЬНАЯ ОБОРОНА</t>
  </si>
  <si>
    <t>16 0 03 40910</t>
  </si>
  <si>
    <t>0113</t>
  </si>
  <si>
    <t>0100</t>
  </si>
  <si>
    <t>Исполнение судебных актов по взысканию денежных средств за счет казны районного бюджета</t>
  </si>
  <si>
    <t>16 0 03 00000</t>
  </si>
  <si>
    <t>Основное мероприятие «Исполнение судебных актов по взысканию денежных средств за счет казны районного бюджета»</t>
  </si>
  <si>
    <t>88 8 00 81670</t>
  </si>
  <si>
    <t>Содержание имущества, находящегося  в казне</t>
  </si>
  <si>
    <t>Другие общегосударственные вопросы</t>
  </si>
  <si>
    <t>16 0 02 20620</t>
  </si>
  <si>
    <t>0111</t>
  </si>
  <si>
    <t>Финансирование непредвиденных расходов и обязательств за счет резервного фонда администрации Благовещенского района</t>
  </si>
  <si>
    <t>16 0 02 00000</t>
  </si>
  <si>
    <t>Основное мероприятие «Резервный фонд администрации Благовещенского района»</t>
  </si>
  <si>
    <t>Резервные фонды</t>
  </si>
  <si>
    <t>0106</t>
  </si>
  <si>
    <t>16 0 01 40900</t>
  </si>
  <si>
    <t>Информационно-техническое сопровождение и обеспечение текущих процессов составления и исполнения районного бюджета, ведения бухгалтерского учета и формирования отчетности</t>
  </si>
  <si>
    <t>16 0 01 42050</t>
  </si>
  <si>
    <t>Финансовое обеспечение расходных обязательств, возникающих при исполнении переданных полномочий бюджетами сельских поселений по формированию проектов бюджетов, исполнению и контролю за исполнением их, составлению отчетов об исполнении бюджетов поселений, осуществлению внутреннего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</si>
  <si>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</si>
  <si>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</si>
  <si>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</si>
  <si>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</si>
  <si>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</si>
  <si>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03 2 05 87290</t>
  </si>
  <si>
    <t>0104</t>
  </si>
  <si>
    <t>Финансовое обеспечение переданных государственных полномочий по созданию и организации деятельности муниципальных комиссий по делам несовершеннолетних и защите их прав при администрациях городских округов и муниципальных районов</t>
  </si>
  <si>
    <t>03 2 05 00000</t>
  </si>
  <si>
    <t>Основное мероприятие "Организация работы комиссии по делам несовершеннолетних и защите их прав</t>
  </si>
  <si>
    <t>88 8 00 87640</t>
  </si>
  <si>
    <t>88 8 00 87440</t>
  </si>
  <si>
    <t>Финансовое обеспечение расходов на отдельные государственные полномочия по организации транспортного обслуживания населения автомобильным транспортом</t>
  </si>
  <si>
    <t>88 8 00 87360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</si>
  <si>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</si>
  <si>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88 8 00 88430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</si>
  <si>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</si>
  <si>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88 8 00 80000</t>
  </si>
  <si>
    <t>Обеспечение расходных обязательств муниципальных образований, возникающих при выполнении государственных полномочий Российской Федерации</t>
  </si>
  <si>
    <t>88 8 00 82020</t>
  </si>
  <si>
    <t>Финансовое обеспечение расходных обязательств, возникающих при исполнении переданных полномочий бюджетами сельских поселений на определение поставщика (подрядчика, исполнителей)</t>
  </si>
  <si>
    <t>88 8 00 82010</t>
  </si>
  <si>
    <t>Финансовое обеспечение расходных обязательств, возникающих при исполнении переданных полномочий бюджетами сельских поселений по организации вопросов в области ЖКХ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</si>
  <si>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</si>
  <si>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88 8 00 82080</t>
  </si>
  <si>
    <t>0103</t>
  </si>
  <si>
    <t>Финансовое обеспечение расходных обязательств, возникающих при исполнении переданных полномочий бюджетами сельских поселений на осуществление полномочий контрольно-счетных органов поселений по внешнему финансовому контролю</t>
  </si>
  <si>
    <t>88 8 00 81070</t>
  </si>
  <si>
    <t>Депутаты представительного органа муниципального образования</t>
  </si>
  <si>
    <t>88 8 00 81020</t>
  </si>
  <si>
    <t>Обеспечение функционирования председателя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</si>
  <si>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</si>
  <si>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</si>
  <si>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</si>
  <si>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</si>
  <si>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</si>
  <si>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</si>
  <si>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</si>
  <si>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</si>
  <si>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</si>
  <si>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</si>
  <si>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(в тыс. рублей)</t>
  </si>
  <si>
    <t>88 8 00 S7710</t>
  </si>
  <si>
    <t>Основное мероприятие: "Региональный проект "Дорожная сеть"</t>
  </si>
  <si>
    <t>Основное мероприятие: "Региональный проект "Успех каждого ребенка"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</si>
  <si>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</si>
  <si>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</si>
  <si>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программы</t>
  </si>
  <si>
    <t>Гражданская оборона</t>
  </si>
  <si>
    <t>0309</t>
  </si>
  <si>
    <t xml:space="preserve">Создание, хранение, использование и восполнение резерва материальных ресурсов для ликвидации чрезвычайных ситуаций на территории Благовещенского района </t>
  </si>
  <si>
    <t>88 8 00 81650</t>
  </si>
  <si>
    <t>Создание инструментальной среды – АПК «Безопасный город</t>
  </si>
  <si>
    <t>05 0 01 41030</t>
  </si>
  <si>
    <t>Расходные обязательства, связанные с авторским надзором,  строительным контролем при строительстве, реконструкции, капитальным ремонтом муниципального имущества</t>
  </si>
  <si>
    <t>07 0 02 27110</t>
  </si>
  <si>
    <t>Текущее содержание автомобильных дорог Волковского сельсовета</t>
  </si>
  <si>
    <t>Текущее содержание автомобильных дорог Грибского сельсовета</t>
  </si>
  <si>
    <t>Текущее содержание автомобильных дорог Гродековского сельсовета</t>
  </si>
  <si>
    <t>Текущее содержание автомобильных дорог Марковского сельсовета</t>
  </si>
  <si>
    <t>Текущее содержание автомобильных дорог Михайловского сельсовета</t>
  </si>
  <si>
    <t>Текущее содержание автомобильных дорог Натальинского сельсовета</t>
  </si>
  <si>
    <t>Текущее содержание автомобильных дорог Новопетровского сельсовета</t>
  </si>
  <si>
    <t>Текущее содержание автомобильных дорог Новотроицкого сельсовета</t>
  </si>
  <si>
    <t>Текущее содержание автомобильных дорог Сергеевского сельсовета</t>
  </si>
  <si>
    <t>Текущее содержание автомобильных дорог Усть-Ивановского сельсовета</t>
  </si>
  <si>
    <t>Текущее содержание автомобильных дорог Чигиринского сельсовета</t>
  </si>
  <si>
    <t>07 0 02 41670</t>
  </si>
  <si>
    <t>07 0 02 41671</t>
  </si>
  <si>
    <t>07 0 02 41672</t>
  </si>
  <si>
    <t>07 0 02 41673</t>
  </si>
  <si>
    <t>07 0 02 41674</t>
  </si>
  <si>
    <t>07 0 02 41675</t>
  </si>
  <si>
    <t>07 0 02 41676</t>
  </si>
  <si>
    <t>07 0 02 41677</t>
  </si>
  <si>
    <t>07 0 02 41678</t>
  </si>
  <si>
    <t>07 0 02 41679</t>
  </si>
  <si>
    <t>Муниципальная программа 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</si>
  <si>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12 0 00 00000</t>
  </si>
  <si>
    <t>12 0 F3 00000</t>
  </si>
  <si>
    <t>12 0 F3 67484</t>
  </si>
  <si>
    <t>Благоустройство</t>
  </si>
  <si>
    <t>0503</t>
  </si>
  <si>
    <t>88 8 00 81690</t>
  </si>
  <si>
    <t>Основное мероприятие «Приобретение памятных подарков ветеранам Великой Отечественной войны»</t>
  </si>
  <si>
    <t>Проведение торжественных мероприятий и оказания материальной помощи ветеранам Великой Отечественной войны на территории Благовещенского района, посвященных празднованию 75-летию победы в Великой Отечественной войне</t>
  </si>
  <si>
    <t>14 0 02 00000</t>
  </si>
  <si>
    <t>14 0 02 40710</t>
  </si>
  <si>
    <t>Проведение конкурса лучший снежный городок «Зимняя фантазия»</t>
  </si>
  <si>
    <t>88 8 00 81700</t>
  </si>
  <si>
    <t>Массовый спорт</t>
  </si>
  <si>
    <t>1102</t>
  </si>
  <si>
    <t>Основное мероприятие «Софинансирование строительства и реконструкции объектов капитального строительства муниципальной собственности в сфере образования»</t>
  </si>
  <si>
    <t>Субсидии на приобретение объектов недвижимого имущества в государственную (муниципальную) собственность автономным учреждениям</t>
  </si>
  <si>
    <t>03 1 08 00000</t>
  </si>
  <si>
    <t>03 1 08 27110</t>
  </si>
  <si>
    <t>Государственная поддержка отрасли культуры (государственная поддержка лучших сельских учреждений культуры)</t>
  </si>
  <si>
    <t>15 0 02  L5193</t>
  </si>
  <si>
    <t>роспись</t>
  </si>
  <si>
    <t>Проведение Всероссийской переписи населения 2020 года</t>
  </si>
  <si>
    <t>88 8 00 54690</t>
  </si>
  <si>
    <t>Муниципальная программа «Охрана окружающей среды в Благовещенском районе Амурской области»</t>
  </si>
  <si>
    <t>Основное мероприятие «Подготовка и осуществление противопаводковых мероприятий для предупреждения чрезвычайных ситуаций и стихийных бедствий»</t>
  </si>
  <si>
    <t>Капитальные вложения в объекты муниципальной собственности</t>
  </si>
  <si>
    <t>13 0 00 00000</t>
  </si>
  <si>
    <t>13 0 01 00000</t>
  </si>
  <si>
    <t>13 0 01 S7110</t>
  </si>
  <si>
    <t>Капитальные вложения в объекты государственной (муниципальной) собственности</t>
  </si>
  <si>
    <t>Основное мероприятие: Региональный проект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</si>
  <si>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(Фед.бюджет)</t>
  </si>
  <si>
    <t>12 0 F3 67483</t>
  </si>
  <si>
    <t>Обеспечение мероприятий по переселению граждан из аварийного жилищного фонда (Областной бюджет)</t>
  </si>
  <si>
    <t>Обеспечение мероприятий по переселению граждан из аварийного жилищного фонда (за счет средств местного бюджета)</t>
  </si>
  <si>
    <t>12 0 F3 6748S</t>
  </si>
  <si>
    <t>Разработка ПСД для проведения работ по техническому перевооружению котельной с. Марково</t>
  </si>
  <si>
    <t>06 1 02 40455</t>
  </si>
  <si>
    <t>03 1 08 S7110</t>
  </si>
  <si>
    <t>Субсидии на проведение мероприятий по энергосбережению в части замены в образовательных организациях деревянных окон на металлопластиковые</t>
  </si>
  <si>
    <t>03 2 10 S8560</t>
  </si>
  <si>
    <t>Основное мероприятие: "Мероприятия по проведению оздоровительной кампании детей"</t>
  </si>
  <si>
    <t>Бензин для подвоза учащихся в лагеря с дневным пребыванием</t>
  </si>
  <si>
    <t>Подготовка лагерей с дневным пребыванием к открытию</t>
  </si>
  <si>
    <t>Проведение экспертизы на выявление клещевых инфекций и других природно-очаговых заболеваний</t>
  </si>
  <si>
    <t>Основное мероприятие: "Развитие инфраструктуры отдыха, оздоровления и занятости детей и подростков в каникулярное время"</t>
  </si>
  <si>
    <t>03 2 02 00000</t>
  </si>
  <si>
    <t>03 2 02 40270</t>
  </si>
  <si>
    <t>03 2 02 40272</t>
  </si>
  <si>
    <t>03 2 02 40273</t>
  </si>
  <si>
    <t xml:space="preserve">03 2 03 40252 </t>
  </si>
  <si>
    <t>Организация трудоустройства несовершеннолетних через ГКУ Амурской области  Центр занятости населения г. Благовещенска</t>
  </si>
  <si>
    <t>Основное мероприятие "Региональный проект "Творческие люди"</t>
  </si>
  <si>
    <t>15 0 А2 00000</t>
  </si>
  <si>
    <t>15 0 А2 55195</t>
  </si>
  <si>
    <t>06 1 02 S7400</t>
  </si>
  <si>
    <t>Расходы, направленные на модернизацию коммунальной инфраструктуры</t>
  </si>
  <si>
    <t>Софинансирование расходных обязательств по благоустройству территорий в части уличного освещения</t>
  </si>
  <si>
    <t>03 2 02 40274</t>
  </si>
  <si>
    <t>Организация отдыха и оздоровления детей, находящихся в трудной жизненной ситуации</t>
  </si>
  <si>
    <t>Транспорт</t>
  </si>
  <si>
    <t>Обеспечение потребности населения в перевозках автомобильным транспортом общего пользования на регулярных маршрутах</t>
  </si>
  <si>
    <t>0408</t>
  </si>
  <si>
    <t>88 8 00 81680</t>
  </si>
  <si>
    <t>Основное мероприятие "Развитие дошкольного, общего и дополнительного образования детей"</t>
  </si>
  <si>
    <t>Организация и проведение мероприятий по благоустройству территорий общеобразовательных организаций</t>
  </si>
  <si>
    <t>03 1 09 00000</t>
  </si>
  <si>
    <t>03 1 09 S8570</t>
  </si>
  <si>
    <t>88 8 00 10621</t>
  </si>
  <si>
    <t xml:space="preserve">Авторский надзор за проведением работ по техническому перевооружению котельной с. Марково </t>
  </si>
  <si>
    <t>Разработка ПСД для установки системы химводоподготовки</t>
  </si>
  <si>
    <t>06 1 02 40457</t>
  </si>
  <si>
    <t>06 1 02 40458</t>
  </si>
  <si>
    <t>Муниципальная программа «Профилактика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района»</t>
  </si>
  <si>
    <r>
      <t xml:space="preserve">Основное мероприятие: </t>
    </r>
    <r>
      <rPr>
        <sz val="9"/>
        <rFont val="Times New Roman"/>
        <family val="1"/>
        <charset val="204"/>
      </rPr>
      <t>«Повышение  уровня межведомственного взаимодействия по противодействию терроризму и экстремизму»</t>
    </r>
  </si>
  <si>
    <t>Техническое обслуживаниесистемы передачи тревожных сообщений на объектах образования Благовещенского района</t>
  </si>
  <si>
    <t>11 0 01 00000</t>
  </si>
  <si>
    <t>11 0 01 40040</t>
  </si>
  <si>
    <t>11 0 00 00000</t>
  </si>
  <si>
    <r>
      <t xml:space="preserve">Основное мероприятие </t>
    </r>
    <r>
      <rPr>
        <sz val="9"/>
        <rFont val="Times New Roman"/>
        <family val="1"/>
        <charset val="204"/>
      </rPr>
      <t>"Развитие дошкольного, общего и дополнительного образования детей"</t>
    </r>
  </si>
  <si>
    <t>Модернизация систем дополнительного образования</t>
  </si>
  <si>
    <t>03 1 09  00000</t>
  </si>
  <si>
    <t>03 1 09  S7610</t>
  </si>
  <si>
    <t>Софинансирование расходных обязательств по финансовому обеспечению отдельных полномочий</t>
  </si>
  <si>
    <t>16 0 06 41790</t>
  </si>
  <si>
    <t>Иные межбюджетные трансферты бюджету муниципального района от бюджетов поселений</t>
  </si>
  <si>
    <t>Обеспечение проведения выборов и референдумов</t>
  </si>
  <si>
    <t>Организация видеонаблюдения в помещениях для голосования на избирательных участках</t>
  </si>
  <si>
    <t>0107</t>
  </si>
  <si>
    <t>88 8 00 81100</t>
  </si>
  <si>
    <t>Мероприятия по принятию, подготовке и предоставления пакетов документов на оказание финпомощи гражданам, пострадавшим в результате ЧС в июне 2021 года в исполнительные органы госвласти Амурской области</t>
  </si>
  <si>
    <t>88 8 00 81040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</si>
  <si>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постановлениях Правительства Амурской области от 22 октября 2019 г. N 596, от 29 июня 2021 г. N 416)</t>
  </si>
  <si>
    <t>Основное мероприятие "Содействие развитию автомобильных дорог общего пользования местного значения"</t>
  </si>
  <si>
    <t>Иные межбюджетные трансферты на финансовое обеспечение дорожной деятельности</t>
  </si>
  <si>
    <t>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</si>
  <si>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07 0 03 00000</t>
  </si>
  <si>
    <t>07 0 03 53900</t>
  </si>
  <si>
    <t>07 0 03 5390F</t>
  </si>
  <si>
    <t>Исполнение предписаний проверяющих органов по возврату в областной бюджет неправомерно использованных средств межбюджетного трансферта</t>
  </si>
  <si>
    <t>88 8 00 81030</t>
  </si>
  <si>
    <t>Ремонт кровли котельной в с. Марково</t>
  </si>
  <si>
    <t>06 1 02 40468</t>
  </si>
  <si>
    <t>Установка системы химводоподготовки</t>
  </si>
  <si>
    <t>06 1 02 40459</t>
  </si>
  <si>
    <t>Основное мероприятие «Совершенствование материально-технической базы для занятий физической культурой и спортом в поселениях района»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</si>
  <si>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</si>
  <si>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09 0 02 00000</t>
  </si>
  <si>
    <t>09 0 02 S7460</t>
  </si>
  <si>
    <t>Основное мероприятие «Модернизация региональной системы дошкольного образования»</t>
  </si>
  <si>
    <t>Модернизация региональных систем дошкольного образования</t>
  </si>
  <si>
    <t>03 1 03 00000</t>
  </si>
  <si>
    <t>03 1 03 S7520</t>
  </si>
  <si>
    <t xml:space="preserve"> план на 2021 год</t>
  </si>
  <si>
    <t>% исполнения</t>
  </si>
  <si>
    <t>к решению Благовещенского районного Совета народных депутатов</t>
  </si>
  <si>
    <t>от ____________ № ______</t>
  </si>
  <si>
    <t>Исполнение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районного бюджета за 2021 год</t>
  </si>
  <si>
    <t>исполнение на 01.01.2022</t>
  </si>
  <si>
    <t>Охрана окружающей среды</t>
  </si>
  <si>
    <t>Сбор, удаление отходов и очистка сточных вод</t>
  </si>
  <si>
    <t>Сбор, транспортирование и утилизация фосфоросодержащих удобрений</t>
  </si>
  <si>
    <t>0600</t>
  </si>
  <si>
    <t>0602</t>
  </si>
  <si>
    <t>Приложение № 5</t>
  </si>
  <si>
    <t>Техническое обслуживание системы передачи тревожных сообщений на объектах образования Благовещенского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</si>
</sst>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7"/>
      <name val="Arial Cyr"/>
      <family val="2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1" fillId="2" borderId="0" xfId="0" applyNumberFormat="1" applyFont="1" applyFill="1" applyAlignment="1">
      <alignment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49" fontId="4" fillId="2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justify" vertical="center" wrapText="1"/>
    </xf>
    <xf numFmtId="1" fontId="4" fillId="2" borderId="0" xfId="0" applyNumberFormat="1" applyFont="1" applyFill="1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0" fillId="2" borderId="2" xfId="0" applyFont="1" applyFill="1" applyBorder="1" applyAlignment="1">
      <alignment wrapText="1"/>
    </xf>
    <xf numFmtId="0" fontId="0" fillId="2" borderId="2" xfId="0" applyFont="1" applyFill="1" applyBorder="1" applyAlignment="1">
      <alignment horizontal="justify" vertical="center" wrapText="1"/>
    </xf>
    <xf numFmtId="0" fontId="0" fillId="2" borderId="0" xfId="0" applyFont="1" applyFill="1"/>
    <xf numFmtId="0" fontId="3" fillId="2" borderId="0" xfId="0" applyFont="1" applyFill="1"/>
    <xf numFmtId="0" fontId="0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horizontal="justify" vertical="center" wrapText="1"/>
    </xf>
    <xf numFmtId="0" fontId="9" fillId="2" borderId="0" xfId="0" applyFont="1" applyFill="1" applyAlignment="1"/>
    <xf numFmtId="0" fontId="9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wrapText="1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wrapText="1"/>
    </xf>
    <xf numFmtId="3" fontId="1" fillId="2" borderId="0" xfId="0" applyNumberFormat="1" applyFont="1" applyFill="1" applyAlignment="1">
      <alignment wrapText="1"/>
    </xf>
    <xf numFmtId="0" fontId="7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3" fontId="3" fillId="2" borderId="0" xfId="0" applyNumberFormat="1" applyFont="1" applyFill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3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right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0" fontId="10" fillId="2" borderId="0" xfId="0" applyFont="1" applyFill="1" applyBorder="1" applyAlignment="1">
      <alignment horizontal="center" wrapText="1"/>
    </xf>
    <xf numFmtId="0" fontId="9" fillId="2" borderId="0" xfId="0" applyFont="1" applyFill="1" applyAlignment="1">
      <alignment horizontal="left"/>
    </xf>
    <xf numFmtId="0" fontId="11" fillId="2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justify" vertical="center"/>
    </xf>
    <xf numFmtId="0" fontId="6" fillId="2" borderId="1" xfId="0" applyFont="1" applyFill="1" applyBorder="1" applyAlignment="1">
      <alignment horizontal="justify" vertical="center"/>
    </xf>
    <xf numFmtId="0" fontId="12" fillId="2" borderId="1" xfId="0" applyFont="1" applyFill="1" applyBorder="1" applyAlignment="1">
      <alignment wrapText="1"/>
    </xf>
    <xf numFmtId="0" fontId="6" fillId="2" borderId="0" xfId="0" applyFont="1" applyFill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%20&#1075;&#1086;&#1076;/&#1054;&#1090;&#1095;&#1077;&#1090;%20&#1087;&#1086;%20&#1080;&#1089;&#1087;&#1086;&#1083;&#1085;&#1077;&#1085;&#1080;&#1102;%20%20&#1087;&#1086;&#1082;&#1074;&#1072;&#1088;&#1090;&#1072;&#1083;&#1100;&#1085;&#1086;&#1077;/9%20&#1084;&#1077;&#1089;&#1103;&#1094;&#1077;&#1074;%202021/+&#1055;&#1088;&#1080;&#1083;&#1086;&#1078;&#1077;&#1085;&#1080;&#1077;%20&#8470;%208%20%20&#1074;&#1077;&#1076;&#1086;&#1084;&#1089;&#1090;&#1074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. "/>
    </sheetNames>
    <sheetDataSet>
      <sheetData sheetId="0" refreshError="1">
        <row r="572">
          <cell r="G572">
            <v>152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734"/>
  <sheetViews>
    <sheetView tabSelected="1" view="pageBreakPreview" zoomScale="130" zoomScaleNormal="130" zoomScaleSheetLayoutView="130" workbookViewId="0">
      <selection activeCell="A4" sqref="A4"/>
    </sheetView>
  </sheetViews>
  <sheetFormatPr defaultRowHeight="12" x14ac:dyDescent="0.2"/>
  <cols>
    <col min="1" max="1" width="48.7109375" style="3" customWidth="1"/>
    <col min="2" max="2" width="5.7109375" style="2" customWidth="1"/>
    <col min="3" max="3" width="5.28515625" style="2" customWidth="1"/>
    <col min="4" max="4" width="11.42578125" style="2" customWidth="1"/>
    <col min="5" max="5" width="4.85546875" style="1" customWidth="1"/>
    <col min="6" max="6" width="9.140625" style="2" customWidth="1"/>
    <col min="7" max="7" width="10" style="2" customWidth="1"/>
    <col min="8" max="8" width="7.7109375" style="2" customWidth="1"/>
    <col min="9" max="18" width="9.140625" style="2" customWidth="1"/>
    <col min="19" max="16384" width="9.140625" style="2"/>
  </cols>
  <sheetData>
    <row r="1" spans="1:8" ht="17.25" customHeight="1" x14ac:dyDescent="0.2">
      <c r="D1" s="40"/>
      <c r="E1" s="43" t="s">
        <v>581</v>
      </c>
      <c r="F1" s="43"/>
      <c r="G1" s="43"/>
      <c r="H1" s="43"/>
    </row>
    <row r="2" spans="1:8" ht="25.5" customHeight="1" x14ac:dyDescent="0.2">
      <c r="D2" s="25"/>
      <c r="E2" s="42" t="s">
        <v>572</v>
      </c>
      <c r="F2" s="42"/>
      <c r="G2" s="42"/>
      <c r="H2" s="42"/>
    </row>
    <row r="3" spans="1:8" ht="11.25" customHeight="1" x14ac:dyDescent="0.2">
      <c r="D3" s="24"/>
      <c r="E3" s="43" t="s">
        <v>573</v>
      </c>
      <c r="F3" s="43"/>
      <c r="G3" s="43"/>
      <c r="H3" s="43"/>
    </row>
    <row r="4" spans="1:8" ht="12" customHeight="1" x14ac:dyDescent="0.2">
      <c r="D4" s="45"/>
      <c r="E4" s="45"/>
      <c r="F4" s="45"/>
      <c r="G4" s="40"/>
      <c r="H4" s="40"/>
    </row>
    <row r="5" spans="1:8" ht="13.5" customHeight="1" x14ac:dyDescent="0.2">
      <c r="A5" s="23"/>
      <c r="B5" s="22"/>
      <c r="C5" s="22"/>
      <c r="D5" s="21"/>
      <c r="E5" s="20"/>
    </row>
    <row r="6" spans="1:8" ht="44.25" customHeight="1" x14ac:dyDescent="0.2">
      <c r="A6" s="44" t="s">
        <v>574</v>
      </c>
      <c r="B6" s="44"/>
      <c r="C6" s="44"/>
      <c r="D6" s="44"/>
      <c r="E6" s="44"/>
      <c r="F6" s="44"/>
      <c r="G6" s="44"/>
      <c r="H6" s="44"/>
    </row>
    <row r="7" spans="1:8" ht="11.25" customHeight="1" x14ac:dyDescent="0.2">
      <c r="A7" s="19"/>
      <c r="B7" s="18"/>
      <c r="C7" s="18"/>
      <c r="D7" s="17"/>
      <c r="E7" s="17"/>
      <c r="F7" s="26"/>
      <c r="G7" s="41" t="s">
        <v>420</v>
      </c>
      <c r="H7" s="41"/>
    </row>
    <row r="8" spans="1:8" ht="35.25" customHeight="1" x14ac:dyDescent="0.2">
      <c r="A8" s="11"/>
      <c r="B8" s="16" t="s">
        <v>419</v>
      </c>
      <c r="C8" s="16" t="s">
        <v>418</v>
      </c>
      <c r="D8" s="16" t="s">
        <v>417</v>
      </c>
      <c r="E8" s="10" t="s">
        <v>416</v>
      </c>
      <c r="F8" s="14" t="s">
        <v>570</v>
      </c>
      <c r="G8" s="14" t="s">
        <v>575</v>
      </c>
      <c r="H8" s="14" t="s">
        <v>571</v>
      </c>
    </row>
    <row r="9" spans="1:8" s="32" customFormat="1" ht="12.75" customHeight="1" x14ac:dyDescent="0.15">
      <c r="A9" s="29" t="s">
        <v>415</v>
      </c>
      <c r="B9" s="27" t="s">
        <v>361</v>
      </c>
      <c r="C9" s="27"/>
      <c r="D9" s="27"/>
      <c r="E9" s="27"/>
      <c r="F9" s="28">
        <f>F10+F15+F30+F63+F68+F91+F96+F82</f>
        <v>129749</v>
      </c>
      <c r="G9" s="28">
        <f>G10+G15+G30+G63+G68+G91+G96+G82</f>
        <v>127737</v>
      </c>
      <c r="H9" s="14">
        <f t="shared" ref="H9:H13" si="0">G9/F9*100</f>
        <v>98.449313674864541</v>
      </c>
    </row>
    <row r="10" spans="1:8" s="32" customFormat="1" ht="29.25" customHeight="1" x14ac:dyDescent="0.15">
      <c r="A10" s="29" t="s">
        <v>414</v>
      </c>
      <c r="B10" s="27" t="s">
        <v>361</v>
      </c>
      <c r="C10" s="27" t="s">
        <v>412</v>
      </c>
      <c r="D10" s="27"/>
      <c r="E10" s="27"/>
      <c r="F10" s="28">
        <f t="shared" ref="F10:G13" si="1">F11</f>
        <v>2231</v>
      </c>
      <c r="G10" s="28">
        <f t="shared" si="1"/>
        <v>2170</v>
      </c>
      <c r="H10" s="14">
        <f t="shared" si="0"/>
        <v>97.265800089645907</v>
      </c>
    </row>
    <row r="11" spans="1:8" s="32" customFormat="1" ht="12" customHeight="1" x14ac:dyDescent="0.15">
      <c r="A11" s="29" t="s">
        <v>47</v>
      </c>
      <c r="B11" s="27" t="s">
        <v>361</v>
      </c>
      <c r="C11" s="27" t="s">
        <v>412</v>
      </c>
      <c r="D11" s="27" t="s">
        <v>48</v>
      </c>
      <c r="E11" s="27"/>
      <c r="F11" s="28">
        <f t="shared" si="1"/>
        <v>2231</v>
      </c>
      <c r="G11" s="28">
        <f t="shared" si="1"/>
        <v>2170</v>
      </c>
      <c r="H11" s="14">
        <f t="shared" si="0"/>
        <v>97.265800089645907</v>
      </c>
    </row>
    <row r="12" spans="1:8" s="32" customFormat="1" ht="13.5" customHeight="1" x14ac:dyDescent="0.15">
      <c r="A12" s="13" t="s">
        <v>47</v>
      </c>
      <c r="B12" s="10" t="s">
        <v>361</v>
      </c>
      <c r="C12" s="10" t="s">
        <v>412</v>
      </c>
      <c r="D12" s="10" t="s">
        <v>46</v>
      </c>
      <c r="E12" s="10"/>
      <c r="F12" s="14">
        <f t="shared" si="1"/>
        <v>2231</v>
      </c>
      <c r="G12" s="14">
        <f t="shared" si="1"/>
        <v>2170</v>
      </c>
      <c r="H12" s="14">
        <f t="shared" si="0"/>
        <v>97.265800089645907</v>
      </c>
    </row>
    <row r="13" spans="1:8" s="32" customFormat="1" ht="24.75" customHeight="1" x14ac:dyDescent="0.15">
      <c r="A13" s="13" t="s">
        <v>413</v>
      </c>
      <c r="B13" s="10" t="s">
        <v>361</v>
      </c>
      <c r="C13" s="10" t="s">
        <v>412</v>
      </c>
      <c r="D13" s="10" t="s">
        <v>411</v>
      </c>
      <c r="E13" s="10"/>
      <c r="F13" s="14">
        <f t="shared" si="1"/>
        <v>2231</v>
      </c>
      <c r="G13" s="14">
        <f t="shared" si="1"/>
        <v>2170</v>
      </c>
      <c r="H13" s="14">
        <f t="shared" si="0"/>
        <v>97.265800089645907</v>
      </c>
    </row>
    <row r="14" spans="1:8" s="32" customFormat="1" ht="53.25" customHeight="1" x14ac:dyDescent="0.15">
      <c r="A14" s="13" t="s">
        <v>112</v>
      </c>
      <c r="B14" s="10" t="s">
        <v>361</v>
      </c>
      <c r="C14" s="10" t="s">
        <v>412</v>
      </c>
      <c r="D14" s="10" t="s">
        <v>411</v>
      </c>
      <c r="E14" s="10" t="s">
        <v>111</v>
      </c>
      <c r="F14" s="14">
        <v>2231</v>
      </c>
      <c r="G14" s="14">
        <v>2170</v>
      </c>
      <c r="H14" s="14">
        <f>G14/F14*100</f>
        <v>97.265800089645907</v>
      </c>
    </row>
    <row r="15" spans="1:8" ht="39" customHeight="1" x14ac:dyDescent="0.2">
      <c r="A15" s="29" t="s">
        <v>410</v>
      </c>
      <c r="B15" s="27" t="s">
        <v>361</v>
      </c>
      <c r="C15" s="27" t="s">
        <v>404</v>
      </c>
      <c r="D15" s="27"/>
      <c r="E15" s="27"/>
      <c r="F15" s="28">
        <f>F16</f>
        <v>6956</v>
      </c>
      <c r="G15" s="28">
        <f>G16</f>
        <v>6819</v>
      </c>
      <c r="H15" s="14">
        <f t="shared" ref="H15:H78" si="2">G15/F15*100</f>
        <v>98.030477285796437</v>
      </c>
    </row>
    <row r="16" spans="1:8" s="32" customFormat="1" ht="12" customHeight="1" x14ac:dyDescent="0.15">
      <c r="A16" s="29" t="s">
        <v>47</v>
      </c>
      <c r="B16" s="27" t="s">
        <v>361</v>
      </c>
      <c r="C16" s="27" t="s">
        <v>404</v>
      </c>
      <c r="D16" s="27" t="s">
        <v>48</v>
      </c>
      <c r="E16" s="27"/>
      <c r="F16" s="28">
        <f>F17</f>
        <v>6956</v>
      </c>
      <c r="G16" s="28">
        <f>G17</f>
        <v>6819</v>
      </c>
      <c r="H16" s="14">
        <f t="shared" si="2"/>
        <v>98.030477285796437</v>
      </c>
    </row>
    <row r="17" spans="1:9" ht="13.5" customHeight="1" x14ac:dyDescent="0.2">
      <c r="A17" s="13" t="s">
        <v>47</v>
      </c>
      <c r="B17" s="10" t="s">
        <v>361</v>
      </c>
      <c r="C17" s="10" t="s">
        <v>404</v>
      </c>
      <c r="D17" s="10" t="s">
        <v>46</v>
      </c>
      <c r="E17" s="10"/>
      <c r="F17" s="14">
        <f>F18+F22+F24+F27</f>
        <v>6956</v>
      </c>
      <c r="G17" s="14">
        <f>G18+G22+G24+G27</f>
        <v>6819</v>
      </c>
      <c r="H17" s="14">
        <f t="shared" si="2"/>
        <v>98.030477285796437</v>
      </c>
    </row>
    <row r="18" spans="1:9" ht="24" x14ac:dyDescent="0.2">
      <c r="A18" s="13" t="s">
        <v>141</v>
      </c>
      <c r="B18" s="10" t="s">
        <v>361</v>
      </c>
      <c r="C18" s="10" t="s">
        <v>404</v>
      </c>
      <c r="D18" s="10" t="s">
        <v>156</v>
      </c>
      <c r="E18" s="10"/>
      <c r="F18" s="14">
        <f>F19+F20+F21</f>
        <v>3314</v>
      </c>
      <c r="G18" s="14">
        <f>G19+G20+G21</f>
        <v>3312</v>
      </c>
      <c r="H18" s="14">
        <f t="shared" si="2"/>
        <v>99.939649969824984</v>
      </c>
    </row>
    <row r="19" spans="1:9" ht="52.5" customHeight="1" x14ac:dyDescent="0.2">
      <c r="A19" s="13" t="s">
        <v>112</v>
      </c>
      <c r="B19" s="10" t="s">
        <v>361</v>
      </c>
      <c r="C19" s="10" t="s">
        <v>404</v>
      </c>
      <c r="D19" s="10" t="s">
        <v>156</v>
      </c>
      <c r="E19" s="10" t="s">
        <v>111</v>
      </c>
      <c r="F19" s="14">
        <v>3087</v>
      </c>
      <c r="G19" s="14">
        <v>3087</v>
      </c>
      <c r="H19" s="14">
        <f t="shared" si="2"/>
        <v>100</v>
      </c>
    </row>
    <row r="20" spans="1:9" ht="24" x14ac:dyDescent="0.2">
      <c r="A20" s="13" t="s">
        <v>29</v>
      </c>
      <c r="B20" s="10" t="s">
        <v>361</v>
      </c>
      <c r="C20" s="10" t="s">
        <v>404</v>
      </c>
      <c r="D20" s="10" t="s">
        <v>156</v>
      </c>
      <c r="E20" s="10" t="s">
        <v>25</v>
      </c>
      <c r="F20" s="14">
        <v>227</v>
      </c>
      <c r="G20" s="14">
        <v>225</v>
      </c>
      <c r="H20" s="14">
        <f t="shared" si="2"/>
        <v>99.118942731277542</v>
      </c>
    </row>
    <row r="21" spans="1:9" hidden="1" x14ac:dyDescent="0.2">
      <c r="A21" s="13" t="s">
        <v>157</v>
      </c>
      <c r="B21" s="10" t="s">
        <v>361</v>
      </c>
      <c r="C21" s="10" t="s">
        <v>404</v>
      </c>
      <c r="D21" s="10" t="s">
        <v>156</v>
      </c>
      <c r="E21" s="10" t="s">
        <v>155</v>
      </c>
      <c r="F21" s="14">
        <v>0</v>
      </c>
      <c r="G21" s="14">
        <v>0</v>
      </c>
      <c r="H21" s="14" t="e">
        <f t="shared" si="2"/>
        <v>#DIV/0!</v>
      </c>
    </row>
    <row r="22" spans="1:9" ht="24" x14ac:dyDescent="0.2">
      <c r="A22" s="13" t="s">
        <v>409</v>
      </c>
      <c r="B22" s="10" t="s">
        <v>361</v>
      </c>
      <c r="C22" s="10" t="s">
        <v>404</v>
      </c>
      <c r="D22" s="10" t="s">
        <v>408</v>
      </c>
      <c r="E22" s="10"/>
      <c r="F22" s="14">
        <f>F23</f>
        <v>2417</v>
      </c>
      <c r="G22" s="14">
        <f>G23</f>
        <v>2352</v>
      </c>
      <c r="H22" s="14">
        <f t="shared" si="2"/>
        <v>97.310715763342998</v>
      </c>
    </row>
    <row r="23" spans="1:9" ht="52.5" customHeight="1" x14ac:dyDescent="0.2">
      <c r="A23" s="13" t="s">
        <v>112</v>
      </c>
      <c r="B23" s="10" t="s">
        <v>361</v>
      </c>
      <c r="C23" s="10" t="s">
        <v>404</v>
      </c>
      <c r="D23" s="10" t="s">
        <v>408</v>
      </c>
      <c r="E23" s="10" t="s">
        <v>111</v>
      </c>
      <c r="F23" s="14">
        <v>2417</v>
      </c>
      <c r="G23" s="14">
        <v>2352</v>
      </c>
      <c r="H23" s="14">
        <f t="shared" si="2"/>
        <v>97.310715763342998</v>
      </c>
    </row>
    <row r="24" spans="1:9" ht="24.75" customHeight="1" x14ac:dyDescent="0.2">
      <c r="A24" s="13" t="s">
        <v>407</v>
      </c>
      <c r="B24" s="10" t="s">
        <v>361</v>
      </c>
      <c r="C24" s="10" t="s">
        <v>404</v>
      </c>
      <c r="D24" s="10" t="s">
        <v>406</v>
      </c>
      <c r="E24" s="10"/>
      <c r="F24" s="14">
        <f>F25+F26</f>
        <v>499</v>
      </c>
      <c r="G24" s="14">
        <f>G25+G26</f>
        <v>466</v>
      </c>
      <c r="H24" s="14">
        <f t="shared" si="2"/>
        <v>93.386773547094194</v>
      </c>
    </row>
    <row r="25" spans="1:9" ht="51.75" customHeight="1" x14ac:dyDescent="0.2">
      <c r="A25" s="13" t="s">
        <v>112</v>
      </c>
      <c r="B25" s="10" t="s">
        <v>361</v>
      </c>
      <c r="C25" s="10" t="s">
        <v>404</v>
      </c>
      <c r="D25" s="10" t="s">
        <v>406</v>
      </c>
      <c r="E25" s="10" t="s">
        <v>111</v>
      </c>
      <c r="F25" s="14">
        <v>497</v>
      </c>
      <c r="G25" s="14">
        <v>464</v>
      </c>
      <c r="H25" s="14">
        <f t="shared" si="2"/>
        <v>93.360160965794776</v>
      </c>
      <c r="I25" s="35"/>
    </row>
    <row r="26" spans="1:9" ht="28.5" customHeight="1" x14ac:dyDescent="0.2">
      <c r="A26" s="13" t="s">
        <v>29</v>
      </c>
      <c r="B26" s="10" t="s">
        <v>361</v>
      </c>
      <c r="C26" s="10" t="s">
        <v>404</v>
      </c>
      <c r="D26" s="10" t="s">
        <v>406</v>
      </c>
      <c r="E26" s="10" t="s">
        <v>25</v>
      </c>
      <c r="F26" s="14">
        <v>2</v>
      </c>
      <c r="G26" s="14">
        <v>2</v>
      </c>
      <c r="H26" s="14">
        <f t="shared" si="2"/>
        <v>100</v>
      </c>
      <c r="I26" s="35"/>
    </row>
    <row r="27" spans="1:9" ht="24" x14ac:dyDescent="0.2">
      <c r="A27" s="13" t="s">
        <v>542</v>
      </c>
      <c r="B27" s="10" t="s">
        <v>361</v>
      </c>
      <c r="C27" s="10" t="s">
        <v>404</v>
      </c>
      <c r="D27" s="10" t="s">
        <v>118</v>
      </c>
      <c r="E27" s="10"/>
      <c r="F27" s="14">
        <f>F28</f>
        <v>726</v>
      </c>
      <c r="G27" s="14">
        <f>G28</f>
        <v>689</v>
      </c>
      <c r="H27" s="14">
        <f t="shared" si="2"/>
        <v>94.903581267217632</v>
      </c>
    </row>
    <row r="28" spans="1:9" ht="63.75" customHeight="1" x14ac:dyDescent="0.2">
      <c r="A28" s="13" t="s">
        <v>405</v>
      </c>
      <c r="B28" s="10" t="s">
        <v>361</v>
      </c>
      <c r="C28" s="10" t="s">
        <v>404</v>
      </c>
      <c r="D28" s="10" t="s">
        <v>403</v>
      </c>
      <c r="E28" s="10"/>
      <c r="F28" s="14">
        <f>F29</f>
        <v>726</v>
      </c>
      <c r="G28" s="14">
        <f>G29</f>
        <v>689</v>
      </c>
      <c r="H28" s="14">
        <f t="shared" si="2"/>
        <v>94.903581267217632</v>
      </c>
    </row>
    <row r="29" spans="1:9" ht="51.75" customHeight="1" x14ac:dyDescent="0.2">
      <c r="A29" s="13" t="s">
        <v>112</v>
      </c>
      <c r="B29" s="10" t="s">
        <v>361</v>
      </c>
      <c r="C29" s="10" t="s">
        <v>404</v>
      </c>
      <c r="D29" s="10" t="s">
        <v>403</v>
      </c>
      <c r="E29" s="10" t="s">
        <v>111</v>
      </c>
      <c r="F29" s="14">
        <v>726</v>
      </c>
      <c r="G29" s="14">
        <v>689</v>
      </c>
      <c r="H29" s="14">
        <f t="shared" si="2"/>
        <v>94.903581267217632</v>
      </c>
    </row>
    <row r="30" spans="1:9" ht="42.75" customHeight="1" x14ac:dyDescent="0.2">
      <c r="A30" s="29" t="s">
        <v>402</v>
      </c>
      <c r="B30" s="27" t="s">
        <v>361</v>
      </c>
      <c r="C30" s="27" t="s">
        <v>385</v>
      </c>
      <c r="D30" s="27"/>
      <c r="E30" s="27"/>
      <c r="F30" s="28">
        <f>F31+F57</f>
        <v>50511</v>
      </c>
      <c r="G30" s="28">
        <f>G31+G57</f>
        <v>50071</v>
      </c>
      <c r="H30" s="14">
        <f t="shared" si="2"/>
        <v>99.128902615271926</v>
      </c>
    </row>
    <row r="31" spans="1:9" ht="14.25" customHeight="1" x14ac:dyDescent="0.2">
      <c r="A31" s="29" t="s">
        <v>47</v>
      </c>
      <c r="B31" s="27" t="s">
        <v>361</v>
      </c>
      <c r="C31" s="27" t="s">
        <v>385</v>
      </c>
      <c r="D31" s="27" t="s">
        <v>48</v>
      </c>
      <c r="E31" s="27"/>
      <c r="F31" s="28">
        <f>F32</f>
        <v>49880</v>
      </c>
      <c r="G31" s="28">
        <f>G32</f>
        <v>49440</v>
      </c>
      <c r="H31" s="14">
        <f t="shared" si="2"/>
        <v>99.117882919005623</v>
      </c>
    </row>
    <row r="32" spans="1:9" ht="12.75" customHeight="1" x14ac:dyDescent="0.2">
      <c r="A32" s="13" t="s">
        <v>47</v>
      </c>
      <c r="B32" s="10" t="s">
        <v>361</v>
      </c>
      <c r="C32" s="10" t="s">
        <v>385</v>
      </c>
      <c r="D32" s="10" t="s">
        <v>46</v>
      </c>
      <c r="E32" s="10"/>
      <c r="F32" s="14">
        <f>F33+F38+F43</f>
        <v>49880</v>
      </c>
      <c r="G32" s="14">
        <f>G33+G38+G43</f>
        <v>49440</v>
      </c>
      <c r="H32" s="14">
        <f t="shared" si="2"/>
        <v>99.117882919005623</v>
      </c>
    </row>
    <row r="33" spans="1:8" ht="24" customHeight="1" x14ac:dyDescent="0.2">
      <c r="A33" s="13" t="s">
        <v>141</v>
      </c>
      <c r="B33" s="10" t="s">
        <v>361</v>
      </c>
      <c r="C33" s="10" t="s">
        <v>385</v>
      </c>
      <c r="D33" s="10" t="s">
        <v>156</v>
      </c>
      <c r="E33" s="10"/>
      <c r="F33" s="14">
        <f>F34+F35+F37</f>
        <v>43721</v>
      </c>
      <c r="G33" s="14">
        <f>G34+G35+G37</f>
        <v>43381</v>
      </c>
      <c r="H33" s="14">
        <f t="shared" si="2"/>
        <v>99.222341666476069</v>
      </c>
    </row>
    <row r="34" spans="1:8" ht="51.75" customHeight="1" x14ac:dyDescent="0.2">
      <c r="A34" s="13" t="s">
        <v>112</v>
      </c>
      <c r="B34" s="10" t="s">
        <v>361</v>
      </c>
      <c r="C34" s="10" t="s">
        <v>385</v>
      </c>
      <c r="D34" s="10" t="s">
        <v>156</v>
      </c>
      <c r="E34" s="10" t="s">
        <v>111</v>
      </c>
      <c r="F34" s="14">
        <v>43344</v>
      </c>
      <c r="G34" s="14">
        <v>43022</v>
      </c>
      <c r="H34" s="14">
        <f t="shared" si="2"/>
        <v>99.257105943152453</v>
      </c>
    </row>
    <row r="35" spans="1:8" ht="25.5" customHeight="1" x14ac:dyDescent="0.2">
      <c r="A35" s="13" t="s">
        <v>29</v>
      </c>
      <c r="B35" s="10" t="s">
        <v>361</v>
      </c>
      <c r="C35" s="10" t="s">
        <v>385</v>
      </c>
      <c r="D35" s="10" t="s">
        <v>156</v>
      </c>
      <c r="E35" s="10" t="s">
        <v>25</v>
      </c>
      <c r="F35" s="14">
        <v>184</v>
      </c>
      <c r="G35" s="14">
        <v>174</v>
      </c>
      <c r="H35" s="14">
        <f t="shared" si="2"/>
        <v>94.565217391304344</v>
      </c>
    </row>
    <row r="36" spans="1:8" hidden="1" x14ac:dyDescent="0.2">
      <c r="A36" s="13" t="s">
        <v>53</v>
      </c>
      <c r="B36" s="10" t="s">
        <v>361</v>
      </c>
      <c r="C36" s="10" t="s">
        <v>385</v>
      </c>
      <c r="D36" s="10" t="s">
        <v>156</v>
      </c>
      <c r="E36" s="10" t="s">
        <v>50</v>
      </c>
      <c r="F36" s="14"/>
      <c r="G36" s="14"/>
      <c r="H36" s="14" t="e">
        <f>G36/F36*100</f>
        <v>#DIV/0!</v>
      </c>
    </row>
    <row r="37" spans="1:8" ht="12" customHeight="1" x14ac:dyDescent="0.2">
      <c r="A37" s="13" t="s">
        <v>157</v>
      </c>
      <c r="B37" s="10" t="s">
        <v>361</v>
      </c>
      <c r="C37" s="10" t="s">
        <v>385</v>
      </c>
      <c r="D37" s="10" t="s">
        <v>156</v>
      </c>
      <c r="E37" s="10" t="s">
        <v>155</v>
      </c>
      <c r="F37" s="14">
        <v>193</v>
      </c>
      <c r="G37" s="14">
        <v>185</v>
      </c>
      <c r="H37" s="14">
        <f>G37/F37*100</f>
        <v>95.854922279792746</v>
      </c>
    </row>
    <row r="38" spans="1:8" ht="24" x14ac:dyDescent="0.2">
      <c r="A38" s="13" t="s">
        <v>542</v>
      </c>
      <c r="B38" s="10" t="s">
        <v>361</v>
      </c>
      <c r="C38" s="10" t="s">
        <v>385</v>
      </c>
      <c r="D38" s="10" t="s">
        <v>118</v>
      </c>
      <c r="E38" s="10"/>
      <c r="F38" s="14">
        <f>F39+F41</f>
        <v>4183</v>
      </c>
      <c r="G38" s="14">
        <f>G39+G41</f>
        <v>4083</v>
      </c>
      <c r="H38" s="14">
        <f t="shared" si="2"/>
        <v>97.60937126464259</v>
      </c>
    </row>
    <row r="39" spans="1:8" ht="50.25" customHeight="1" x14ac:dyDescent="0.2">
      <c r="A39" s="13" t="s">
        <v>401</v>
      </c>
      <c r="B39" s="10" t="s">
        <v>361</v>
      </c>
      <c r="C39" s="10" t="s">
        <v>385</v>
      </c>
      <c r="D39" s="10" t="s">
        <v>400</v>
      </c>
      <c r="E39" s="10"/>
      <c r="F39" s="14">
        <f>F40</f>
        <v>3440</v>
      </c>
      <c r="G39" s="14">
        <f>G40</f>
        <v>3364</v>
      </c>
      <c r="H39" s="14">
        <f t="shared" si="2"/>
        <v>97.79069767441861</v>
      </c>
    </row>
    <row r="40" spans="1:8" ht="49.5" customHeight="1" x14ac:dyDescent="0.2">
      <c r="A40" s="13" t="s">
        <v>112</v>
      </c>
      <c r="B40" s="10" t="s">
        <v>361</v>
      </c>
      <c r="C40" s="10" t="s">
        <v>385</v>
      </c>
      <c r="D40" s="10" t="s">
        <v>400</v>
      </c>
      <c r="E40" s="10" t="s">
        <v>111</v>
      </c>
      <c r="F40" s="14">
        <v>3440</v>
      </c>
      <c r="G40" s="14">
        <v>3364</v>
      </c>
      <c r="H40" s="14">
        <f t="shared" si="2"/>
        <v>97.79069767441861</v>
      </c>
    </row>
    <row r="41" spans="1:8" ht="52.5" customHeight="1" x14ac:dyDescent="0.2">
      <c r="A41" s="13" t="s">
        <v>399</v>
      </c>
      <c r="B41" s="10" t="s">
        <v>361</v>
      </c>
      <c r="C41" s="10" t="s">
        <v>385</v>
      </c>
      <c r="D41" s="10" t="s">
        <v>398</v>
      </c>
      <c r="E41" s="10"/>
      <c r="F41" s="14">
        <f>F42</f>
        <v>743</v>
      </c>
      <c r="G41" s="14">
        <f>G42</f>
        <v>719</v>
      </c>
      <c r="H41" s="14">
        <f t="shared" si="2"/>
        <v>96.769851951547778</v>
      </c>
    </row>
    <row r="42" spans="1:8" ht="50.25" customHeight="1" x14ac:dyDescent="0.2">
      <c r="A42" s="13" t="s">
        <v>112</v>
      </c>
      <c r="B42" s="10" t="s">
        <v>361</v>
      </c>
      <c r="C42" s="10" t="s">
        <v>385</v>
      </c>
      <c r="D42" s="10" t="s">
        <v>398</v>
      </c>
      <c r="E42" s="10" t="s">
        <v>111</v>
      </c>
      <c r="F42" s="14">
        <v>743</v>
      </c>
      <c r="G42" s="14">
        <v>719</v>
      </c>
      <c r="H42" s="14">
        <f t="shared" si="2"/>
        <v>96.769851951547778</v>
      </c>
    </row>
    <row r="43" spans="1:8" ht="38.25" customHeight="1" x14ac:dyDescent="0.2">
      <c r="A43" s="13" t="s">
        <v>397</v>
      </c>
      <c r="B43" s="10" t="s">
        <v>361</v>
      </c>
      <c r="C43" s="10" t="s">
        <v>385</v>
      </c>
      <c r="D43" s="10" t="s">
        <v>396</v>
      </c>
      <c r="E43" s="10"/>
      <c r="F43" s="14">
        <f>F44+F46+F49+F52+F55</f>
        <v>1976</v>
      </c>
      <c r="G43" s="14">
        <f>G44+G46+G49+G52+G55</f>
        <v>1976</v>
      </c>
      <c r="H43" s="14">
        <f t="shared" si="2"/>
        <v>100</v>
      </c>
    </row>
    <row r="44" spans="1:8" ht="49.5" customHeight="1" x14ac:dyDescent="0.2">
      <c r="A44" s="13" t="s">
        <v>280</v>
      </c>
      <c r="B44" s="10" t="s">
        <v>361</v>
      </c>
      <c r="C44" s="10" t="s">
        <v>385</v>
      </c>
      <c r="D44" s="10" t="s">
        <v>279</v>
      </c>
      <c r="E44" s="10"/>
      <c r="F44" s="14">
        <f>F45</f>
        <v>45</v>
      </c>
      <c r="G44" s="14">
        <f>G45</f>
        <v>45</v>
      </c>
      <c r="H44" s="14">
        <f t="shared" si="2"/>
        <v>100</v>
      </c>
    </row>
    <row r="45" spans="1:8" ht="24" x14ac:dyDescent="0.2">
      <c r="A45" s="13" t="s">
        <v>29</v>
      </c>
      <c r="B45" s="10" t="s">
        <v>361</v>
      </c>
      <c r="C45" s="10" t="s">
        <v>385</v>
      </c>
      <c r="D45" s="10" t="s">
        <v>279</v>
      </c>
      <c r="E45" s="10" t="s">
        <v>25</v>
      </c>
      <c r="F45" s="14">
        <v>45</v>
      </c>
      <c r="G45" s="14">
        <v>45</v>
      </c>
      <c r="H45" s="14">
        <f t="shared" si="2"/>
        <v>100</v>
      </c>
    </row>
    <row r="46" spans="1:8" ht="36" x14ac:dyDescent="0.2">
      <c r="A46" s="13" t="s">
        <v>395</v>
      </c>
      <c r="B46" s="10" t="s">
        <v>361</v>
      </c>
      <c r="C46" s="10" t="s">
        <v>385</v>
      </c>
      <c r="D46" s="10" t="s">
        <v>394</v>
      </c>
      <c r="E46" s="10"/>
      <c r="F46" s="14">
        <f>F47+F48</f>
        <v>683</v>
      </c>
      <c r="G46" s="14">
        <f>G47+G48</f>
        <v>683</v>
      </c>
      <c r="H46" s="14">
        <f t="shared" si="2"/>
        <v>100</v>
      </c>
    </row>
    <row r="47" spans="1:8" ht="51" customHeight="1" x14ac:dyDescent="0.2">
      <c r="A47" s="13" t="s">
        <v>112</v>
      </c>
      <c r="B47" s="10" t="s">
        <v>361</v>
      </c>
      <c r="C47" s="10" t="s">
        <v>385</v>
      </c>
      <c r="D47" s="10" t="s">
        <v>394</v>
      </c>
      <c r="E47" s="10" t="s">
        <v>111</v>
      </c>
      <c r="F47" s="14">
        <v>628</v>
      </c>
      <c r="G47" s="14">
        <v>628</v>
      </c>
      <c r="H47" s="14">
        <f t="shared" si="2"/>
        <v>100</v>
      </c>
    </row>
    <row r="48" spans="1:8" ht="26.25" customHeight="1" x14ac:dyDescent="0.2">
      <c r="A48" s="13" t="s">
        <v>29</v>
      </c>
      <c r="B48" s="10" t="s">
        <v>361</v>
      </c>
      <c r="C48" s="10" t="s">
        <v>385</v>
      </c>
      <c r="D48" s="10" t="s">
        <v>394</v>
      </c>
      <c r="E48" s="10" t="s">
        <v>25</v>
      </c>
      <c r="F48" s="14">
        <v>55</v>
      </c>
      <c r="G48" s="14">
        <v>55</v>
      </c>
      <c r="H48" s="14">
        <f t="shared" si="2"/>
        <v>100</v>
      </c>
    </row>
    <row r="49" spans="1:8" ht="78" customHeight="1" x14ac:dyDescent="0.2">
      <c r="A49" s="13" t="s">
        <v>393</v>
      </c>
      <c r="B49" s="10" t="s">
        <v>361</v>
      </c>
      <c r="C49" s="10" t="s">
        <v>385</v>
      </c>
      <c r="D49" s="10" t="s">
        <v>392</v>
      </c>
      <c r="E49" s="10"/>
      <c r="F49" s="14">
        <f>F50+F51</f>
        <v>631</v>
      </c>
      <c r="G49" s="14">
        <f>G50+G51</f>
        <v>631</v>
      </c>
      <c r="H49" s="14">
        <f t="shared" si="2"/>
        <v>100</v>
      </c>
    </row>
    <row r="50" spans="1:8" ht="48" x14ac:dyDescent="0.2">
      <c r="A50" s="13" t="s">
        <v>112</v>
      </c>
      <c r="B50" s="10" t="s">
        <v>361</v>
      </c>
      <c r="C50" s="10" t="s">
        <v>385</v>
      </c>
      <c r="D50" s="10" t="s">
        <v>392</v>
      </c>
      <c r="E50" s="10" t="s">
        <v>111</v>
      </c>
      <c r="F50" s="14">
        <v>586</v>
      </c>
      <c r="G50" s="14">
        <v>586</v>
      </c>
      <c r="H50" s="14">
        <f t="shared" si="2"/>
        <v>100</v>
      </c>
    </row>
    <row r="51" spans="1:8" ht="24" customHeight="1" x14ac:dyDescent="0.2">
      <c r="A51" s="13" t="s">
        <v>29</v>
      </c>
      <c r="B51" s="10" t="s">
        <v>361</v>
      </c>
      <c r="C51" s="10" t="s">
        <v>385</v>
      </c>
      <c r="D51" s="10" t="s">
        <v>392</v>
      </c>
      <c r="E51" s="10" t="s">
        <v>25</v>
      </c>
      <c r="F51" s="14">
        <v>45</v>
      </c>
      <c r="G51" s="14">
        <v>45</v>
      </c>
      <c r="H51" s="14">
        <f t="shared" si="2"/>
        <v>100</v>
      </c>
    </row>
    <row r="52" spans="1:8" ht="39" customHeight="1" x14ac:dyDescent="0.2">
      <c r="A52" s="13" t="s">
        <v>391</v>
      </c>
      <c r="B52" s="10" t="s">
        <v>361</v>
      </c>
      <c r="C52" s="10" t="s">
        <v>385</v>
      </c>
      <c r="D52" s="10" t="s">
        <v>390</v>
      </c>
      <c r="E52" s="10"/>
      <c r="F52" s="14">
        <f>F53+F54</f>
        <v>566</v>
      </c>
      <c r="G52" s="14">
        <f>G53+G54</f>
        <v>566</v>
      </c>
      <c r="H52" s="14">
        <f t="shared" si="2"/>
        <v>100</v>
      </c>
    </row>
    <row r="53" spans="1:8" ht="48" x14ac:dyDescent="0.2">
      <c r="A53" s="13" t="s">
        <v>112</v>
      </c>
      <c r="B53" s="10" t="s">
        <v>361</v>
      </c>
      <c r="C53" s="10" t="s">
        <v>385</v>
      </c>
      <c r="D53" s="10" t="s">
        <v>390</v>
      </c>
      <c r="E53" s="10" t="s">
        <v>111</v>
      </c>
      <c r="F53" s="14">
        <v>516</v>
      </c>
      <c r="G53" s="14">
        <v>516</v>
      </c>
      <c r="H53" s="14">
        <f t="shared" si="2"/>
        <v>100</v>
      </c>
    </row>
    <row r="54" spans="1:8" ht="25.5" customHeight="1" x14ac:dyDescent="0.2">
      <c r="A54" s="13" t="s">
        <v>29</v>
      </c>
      <c r="B54" s="10" t="s">
        <v>361</v>
      </c>
      <c r="C54" s="10" t="s">
        <v>385</v>
      </c>
      <c r="D54" s="10" t="s">
        <v>390</v>
      </c>
      <c r="E54" s="10" t="s">
        <v>25</v>
      </c>
      <c r="F54" s="14">
        <v>50</v>
      </c>
      <c r="G54" s="14">
        <v>50</v>
      </c>
      <c r="H54" s="14">
        <f t="shared" si="2"/>
        <v>100</v>
      </c>
    </row>
    <row r="55" spans="1:8" ht="52.5" customHeight="1" x14ac:dyDescent="0.2">
      <c r="A55" s="13" t="s">
        <v>425</v>
      </c>
      <c r="B55" s="10" t="s">
        <v>361</v>
      </c>
      <c r="C55" s="10" t="s">
        <v>385</v>
      </c>
      <c r="D55" s="10" t="s">
        <v>389</v>
      </c>
      <c r="E55" s="10"/>
      <c r="F55" s="14">
        <f>F56</f>
        <v>51</v>
      </c>
      <c r="G55" s="14">
        <f>G56</f>
        <v>51</v>
      </c>
      <c r="H55" s="14">
        <f t="shared" si="2"/>
        <v>100</v>
      </c>
    </row>
    <row r="56" spans="1:8" ht="25.5" customHeight="1" x14ac:dyDescent="0.2">
      <c r="A56" s="13" t="s">
        <v>29</v>
      </c>
      <c r="B56" s="10" t="s">
        <v>361</v>
      </c>
      <c r="C56" s="10" t="s">
        <v>385</v>
      </c>
      <c r="D56" s="10" t="s">
        <v>389</v>
      </c>
      <c r="E56" s="10" t="s">
        <v>25</v>
      </c>
      <c r="F56" s="14">
        <v>51</v>
      </c>
      <c r="G56" s="14">
        <v>51</v>
      </c>
      <c r="H56" s="14">
        <f t="shared" si="2"/>
        <v>100</v>
      </c>
    </row>
    <row r="57" spans="1:8" ht="25.5" customHeight="1" x14ac:dyDescent="0.2">
      <c r="A57" s="29" t="s">
        <v>73</v>
      </c>
      <c r="B57" s="27" t="s">
        <v>361</v>
      </c>
      <c r="C57" s="27" t="s">
        <v>385</v>
      </c>
      <c r="D57" s="27" t="s">
        <v>72</v>
      </c>
      <c r="E57" s="27"/>
      <c r="F57" s="28">
        <f t="shared" ref="F57:G59" si="3">F58</f>
        <v>631</v>
      </c>
      <c r="G57" s="28">
        <f t="shared" si="3"/>
        <v>631</v>
      </c>
      <c r="H57" s="28">
        <f t="shared" si="2"/>
        <v>100</v>
      </c>
    </row>
    <row r="58" spans="1:8" ht="12.75" customHeight="1" x14ac:dyDescent="0.2">
      <c r="A58" s="13" t="s">
        <v>65</v>
      </c>
      <c r="B58" s="10" t="s">
        <v>361</v>
      </c>
      <c r="C58" s="10" t="s">
        <v>385</v>
      </c>
      <c r="D58" s="10" t="s">
        <v>64</v>
      </c>
      <c r="E58" s="10"/>
      <c r="F58" s="14">
        <f t="shared" si="3"/>
        <v>631</v>
      </c>
      <c r="G58" s="14">
        <f t="shared" si="3"/>
        <v>631</v>
      </c>
      <c r="H58" s="14">
        <f t="shared" si="2"/>
        <v>100</v>
      </c>
    </row>
    <row r="59" spans="1:8" ht="25.5" customHeight="1" x14ac:dyDescent="0.2">
      <c r="A59" s="13" t="s">
        <v>388</v>
      </c>
      <c r="B59" s="10" t="s">
        <v>361</v>
      </c>
      <c r="C59" s="10" t="s">
        <v>385</v>
      </c>
      <c r="D59" s="10" t="s">
        <v>387</v>
      </c>
      <c r="E59" s="10"/>
      <c r="F59" s="14">
        <f t="shared" si="3"/>
        <v>631</v>
      </c>
      <c r="G59" s="14">
        <f t="shared" si="3"/>
        <v>631</v>
      </c>
      <c r="H59" s="14">
        <f t="shared" si="2"/>
        <v>100</v>
      </c>
    </row>
    <row r="60" spans="1:8" ht="63.75" customHeight="1" x14ac:dyDescent="0.2">
      <c r="A60" s="13" t="s">
        <v>386</v>
      </c>
      <c r="B60" s="10" t="s">
        <v>361</v>
      </c>
      <c r="C60" s="10" t="s">
        <v>385</v>
      </c>
      <c r="D60" s="10" t="s">
        <v>384</v>
      </c>
      <c r="E60" s="10"/>
      <c r="F60" s="14">
        <f>F61+F62</f>
        <v>631</v>
      </c>
      <c r="G60" s="14">
        <f>G61+G62</f>
        <v>631</v>
      </c>
      <c r="H60" s="14">
        <f t="shared" si="2"/>
        <v>100</v>
      </c>
    </row>
    <row r="61" spans="1:8" ht="51" customHeight="1" x14ac:dyDescent="0.2">
      <c r="A61" s="13" t="s">
        <v>112</v>
      </c>
      <c r="B61" s="10" t="s">
        <v>361</v>
      </c>
      <c r="C61" s="10" t="s">
        <v>385</v>
      </c>
      <c r="D61" s="10" t="s">
        <v>384</v>
      </c>
      <c r="E61" s="10" t="s">
        <v>111</v>
      </c>
      <c r="F61" s="14">
        <v>586</v>
      </c>
      <c r="G61" s="14">
        <v>586</v>
      </c>
      <c r="H61" s="14">
        <f t="shared" si="2"/>
        <v>100</v>
      </c>
    </row>
    <row r="62" spans="1:8" ht="25.5" customHeight="1" x14ac:dyDescent="0.2">
      <c r="A62" s="13" t="s">
        <v>29</v>
      </c>
      <c r="B62" s="10" t="s">
        <v>361</v>
      </c>
      <c r="C62" s="10" t="s">
        <v>385</v>
      </c>
      <c r="D62" s="10" t="s">
        <v>384</v>
      </c>
      <c r="E62" s="10" t="s">
        <v>25</v>
      </c>
      <c r="F62" s="14">
        <v>45</v>
      </c>
      <c r="G62" s="14">
        <v>45</v>
      </c>
      <c r="H62" s="14">
        <f t="shared" si="2"/>
        <v>100</v>
      </c>
    </row>
    <row r="63" spans="1:8" ht="14.25" customHeight="1" x14ac:dyDescent="0.2">
      <c r="A63" s="29" t="s">
        <v>383</v>
      </c>
      <c r="B63" s="27" t="s">
        <v>361</v>
      </c>
      <c r="C63" s="27" t="s">
        <v>381</v>
      </c>
      <c r="D63" s="27"/>
      <c r="E63" s="27"/>
      <c r="F63" s="28">
        <f t="shared" ref="F63:G66" si="4">F64</f>
        <v>14</v>
      </c>
      <c r="G63" s="28">
        <f t="shared" si="4"/>
        <v>14</v>
      </c>
      <c r="H63" s="14">
        <f t="shared" si="2"/>
        <v>100</v>
      </c>
    </row>
    <row r="64" spans="1:8" ht="14.25" customHeight="1" x14ac:dyDescent="0.2">
      <c r="A64" s="29" t="s">
        <v>47</v>
      </c>
      <c r="B64" s="27" t="s">
        <v>361</v>
      </c>
      <c r="C64" s="27" t="s">
        <v>381</v>
      </c>
      <c r="D64" s="27" t="s">
        <v>48</v>
      </c>
      <c r="E64" s="27"/>
      <c r="F64" s="28">
        <f t="shared" si="4"/>
        <v>14</v>
      </c>
      <c r="G64" s="28">
        <f t="shared" si="4"/>
        <v>14</v>
      </c>
      <c r="H64" s="14">
        <f t="shared" si="2"/>
        <v>100</v>
      </c>
    </row>
    <row r="65" spans="1:8" ht="14.25" customHeight="1" x14ac:dyDescent="0.2">
      <c r="A65" s="13" t="s">
        <v>47</v>
      </c>
      <c r="B65" s="10" t="s">
        <v>361</v>
      </c>
      <c r="C65" s="10" t="s">
        <v>381</v>
      </c>
      <c r="D65" s="10" t="s">
        <v>46</v>
      </c>
      <c r="E65" s="10"/>
      <c r="F65" s="14">
        <f t="shared" si="4"/>
        <v>14</v>
      </c>
      <c r="G65" s="14">
        <f t="shared" si="4"/>
        <v>14</v>
      </c>
      <c r="H65" s="14">
        <f t="shared" si="2"/>
        <v>100</v>
      </c>
    </row>
    <row r="66" spans="1:8" ht="50.25" customHeight="1" x14ac:dyDescent="0.2">
      <c r="A66" s="15" t="s">
        <v>382</v>
      </c>
      <c r="B66" s="10" t="s">
        <v>361</v>
      </c>
      <c r="C66" s="10" t="s">
        <v>381</v>
      </c>
      <c r="D66" s="10" t="s">
        <v>380</v>
      </c>
      <c r="E66" s="10"/>
      <c r="F66" s="14">
        <f t="shared" si="4"/>
        <v>14</v>
      </c>
      <c r="G66" s="14">
        <f t="shared" si="4"/>
        <v>14</v>
      </c>
      <c r="H66" s="14">
        <f t="shared" si="2"/>
        <v>100</v>
      </c>
    </row>
    <row r="67" spans="1:8" ht="26.25" customHeight="1" x14ac:dyDescent="0.2">
      <c r="A67" s="13" t="s">
        <v>29</v>
      </c>
      <c r="B67" s="10" t="s">
        <v>361</v>
      </c>
      <c r="C67" s="10" t="s">
        <v>381</v>
      </c>
      <c r="D67" s="10" t="s">
        <v>380</v>
      </c>
      <c r="E67" s="10" t="s">
        <v>25</v>
      </c>
      <c r="F67" s="14">
        <v>14</v>
      </c>
      <c r="G67" s="14">
        <v>14</v>
      </c>
      <c r="H67" s="14">
        <f t="shared" si="2"/>
        <v>100</v>
      </c>
    </row>
    <row r="68" spans="1:8" ht="37.5" customHeight="1" x14ac:dyDescent="0.2">
      <c r="A68" s="29" t="s">
        <v>379</v>
      </c>
      <c r="B68" s="27" t="s">
        <v>361</v>
      </c>
      <c r="C68" s="27" t="s">
        <v>374</v>
      </c>
      <c r="D68" s="27"/>
      <c r="E68" s="27"/>
      <c r="F68" s="28">
        <f>F69</f>
        <v>19121</v>
      </c>
      <c r="G68" s="28">
        <f>G69</f>
        <v>19048</v>
      </c>
      <c r="H68" s="14">
        <f t="shared" si="2"/>
        <v>99.618220804351239</v>
      </c>
    </row>
    <row r="69" spans="1:8" ht="39" customHeight="1" x14ac:dyDescent="0.2">
      <c r="A69" s="29" t="s">
        <v>12</v>
      </c>
      <c r="B69" s="27" t="s">
        <v>361</v>
      </c>
      <c r="C69" s="27" t="s">
        <v>374</v>
      </c>
      <c r="D69" s="27" t="s">
        <v>11</v>
      </c>
      <c r="E69" s="27"/>
      <c r="F69" s="28">
        <f>F70+F79</f>
        <v>19121</v>
      </c>
      <c r="G69" s="28">
        <f>G70+G79</f>
        <v>19048</v>
      </c>
      <c r="H69" s="14">
        <f t="shared" si="2"/>
        <v>99.618220804351239</v>
      </c>
    </row>
    <row r="70" spans="1:8" ht="24" x14ac:dyDescent="0.2">
      <c r="A70" s="13" t="s">
        <v>170</v>
      </c>
      <c r="B70" s="10" t="s">
        <v>361</v>
      </c>
      <c r="C70" s="10" t="s">
        <v>374</v>
      </c>
      <c r="D70" s="10" t="s">
        <v>169</v>
      </c>
      <c r="E70" s="10"/>
      <c r="F70" s="14">
        <f>F71+F74+F77</f>
        <v>19075</v>
      </c>
      <c r="G70" s="14">
        <f>G71+G74+G77</f>
        <v>19002</v>
      </c>
      <c r="H70" s="14">
        <f t="shared" si="2"/>
        <v>99.617300131061597</v>
      </c>
    </row>
    <row r="71" spans="1:8" ht="24" x14ac:dyDescent="0.2">
      <c r="A71" s="13" t="s">
        <v>141</v>
      </c>
      <c r="B71" s="10" t="s">
        <v>361</v>
      </c>
      <c r="C71" s="10" t="s">
        <v>374</v>
      </c>
      <c r="D71" s="10" t="s">
        <v>167</v>
      </c>
      <c r="E71" s="10"/>
      <c r="F71" s="14">
        <f>F72+F73</f>
        <v>13137</v>
      </c>
      <c r="G71" s="14">
        <f>G72+G73</f>
        <v>13064</v>
      </c>
      <c r="H71" s="14">
        <f t="shared" si="2"/>
        <v>99.444317576311178</v>
      </c>
    </row>
    <row r="72" spans="1:8" ht="51.75" customHeight="1" x14ac:dyDescent="0.2">
      <c r="A72" s="13" t="s">
        <v>112</v>
      </c>
      <c r="B72" s="10" t="s">
        <v>361</v>
      </c>
      <c r="C72" s="10" t="s">
        <v>374</v>
      </c>
      <c r="D72" s="10" t="s">
        <v>167</v>
      </c>
      <c r="E72" s="10" t="s">
        <v>111</v>
      </c>
      <c r="F72" s="14">
        <v>12308</v>
      </c>
      <c r="G72" s="14">
        <v>12236</v>
      </c>
      <c r="H72" s="14">
        <f t="shared" si="2"/>
        <v>99.415014624634381</v>
      </c>
    </row>
    <row r="73" spans="1:8" ht="24" x14ac:dyDescent="0.2">
      <c r="A73" s="13" t="s">
        <v>29</v>
      </c>
      <c r="B73" s="10" t="s">
        <v>361</v>
      </c>
      <c r="C73" s="10" t="s">
        <v>374</v>
      </c>
      <c r="D73" s="10" t="s">
        <v>167</v>
      </c>
      <c r="E73" s="10" t="s">
        <v>25</v>
      </c>
      <c r="F73" s="14">
        <v>829</v>
      </c>
      <c r="G73" s="14">
        <v>828</v>
      </c>
      <c r="H73" s="14">
        <f t="shared" si="2"/>
        <v>99.879372738238843</v>
      </c>
    </row>
    <row r="74" spans="1:8" ht="77.25" customHeight="1" x14ac:dyDescent="0.2">
      <c r="A74" s="13" t="s">
        <v>378</v>
      </c>
      <c r="B74" s="10" t="s">
        <v>361</v>
      </c>
      <c r="C74" s="10" t="s">
        <v>374</v>
      </c>
      <c r="D74" s="10" t="s">
        <v>377</v>
      </c>
      <c r="E74" s="10"/>
      <c r="F74" s="14">
        <f>F75+F76</f>
        <v>5534</v>
      </c>
      <c r="G74" s="14">
        <f>G75+G76</f>
        <v>5534</v>
      </c>
      <c r="H74" s="14">
        <f t="shared" si="2"/>
        <v>100</v>
      </c>
    </row>
    <row r="75" spans="1:8" ht="48" x14ac:dyDescent="0.2">
      <c r="A75" s="13" t="s">
        <v>112</v>
      </c>
      <c r="B75" s="10" t="s">
        <v>361</v>
      </c>
      <c r="C75" s="10" t="s">
        <v>374</v>
      </c>
      <c r="D75" s="10" t="s">
        <v>377</v>
      </c>
      <c r="E75" s="10" t="s">
        <v>111</v>
      </c>
      <c r="F75" s="14">
        <v>5498</v>
      </c>
      <c r="G75" s="14">
        <v>5498</v>
      </c>
      <c r="H75" s="14">
        <f t="shared" si="2"/>
        <v>100</v>
      </c>
    </row>
    <row r="76" spans="1:8" ht="24" x14ac:dyDescent="0.2">
      <c r="A76" s="13" t="s">
        <v>29</v>
      </c>
      <c r="B76" s="10" t="s">
        <v>361</v>
      </c>
      <c r="C76" s="10" t="s">
        <v>374</v>
      </c>
      <c r="D76" s="10" t="s">
        <v>377</v>
      </c>
      <c r="E76" s="10" t="s">
        <v>25</v>
      </c>
      <c r="F76" s="14">
        <v>36</v>
      </c>
      <c r="G76" s="14">
        <v>36</v>
      </c>
      <c r="H76" s="14">
        <f t="shared" si="2"/>
        <v>100</v>
      </c>
    </row>
    <row r="77" spans="1:8" ht="48" x14ac:dyDescent="0.2">
      <c r="A77" s="13" t="s">
        <v>376</v>
      </c>
      <c r="B77" s="10" t="s">
        <v>361</v>
      </c>
      <c r="C77" s="10" t="s">
        <v>374</v>
      </c>
      <c r="D77" s="10" t="s">
        <v>375</v>
      </c>
      <c r="E77" s="10"/>
      <c r="F77" s="14">
        <f>F78</f>
        <v>404</v>
      </c>
      <c r="G77" s="14">
        <f>G78</f>
        <v>404</v>
      </c>
      <c r="H77" s="14">
        <f t="shared" si="2"/>
        <v>100</v>
      </c>
    </row>
    <row r="78" spans="1:8" ht="24" x14ac:dyDescent="0.2">
      <c r="A78" s="13" t="s">
        <v>29</v>
      </c>
      <c r="B78" s="10" t="s">
        <v>361</v>
      </c>
      <c r="C78" s="10" t="s">
        <v>374</v>
      </c>
      <c r="D78" s="10" t="s">
        <v>375</v>
      </c>
      <c r="E78" s="10" t="s">
        <v>25</v>
      </c>
      <c r="F78" s="14">
        <v>404</v>
      </c>
      <c r="G78" s="14">
        <v>404</v>
      </c>
      <c r="H78" s="14">
        <f t="shared" si="2"/>
        <v>100</v>
      </c>
    </row>
    <row r="79" spans="1:8" ht="24" x14ac:dyDescent="0.2">
      <c r="A79" s="13" t="s">
        <v>10</v>
      </c>
      <c r="B79" s="10" t="s">
        <v>361</v>
      </c>
      <c r="C79" s="10" t="s">
        <v>374</v>
      </c>
      <c r="D79" s="10" t="s">
        <v>9</v>
      </c>
      <c r="E79" s="10"/>
      <c r="F79" s="14">
        <f>F80</f>
        <v>46</v>
      </c>
      <c r="G79" s="14">
        <f>G80</f>
        <v>46</v>
      </c>
      <c r="H79" s="14">
        <f t="shared" ref="H79:H142" si="5">G79/F79*100</f>
        <v>100</v>
      </c>
    </row>
    <row r="80" spans="1:8" ht="50.25" customHeight="1" x14ac:dyDescent="0.2">
      <c r="A80" s="13" t="s">
        <v>6</v>
      </c>
      <c r="B80" s="10" t="s">
        <v>361</v>
      </c>
      <c r="C80" s="10" t="s">
        <v>374</v>
      </c>
      <c r="D80" s="10" t="s">
        <v>2</v>
      </c>
      <c r="E80" s="10"/>
      <c r="F80" s="14">
        <f>F81</f>
        <v>46</v>
      </c>
      <c r="G80" s="14">
        <f>G81</f>
        <v>46</v>
      </c>
      <c r="H80" s="14">
        <f t="shared" si="5"/>
        <v>100</v>
      </c>
    </row>
    <row r="81" spans="1:8" ht="24" x14ac:dyDescent="0.2">
      <c r="A81" s="13" t="s">
        <v>29</v>
      </c>
      <c r="B81" s="10" t="s">
        <v>361</v>
      </c>
      <c r="C81" s="10" t="s">
        <v>374</v>
      </c>
      <c r="D81" s="10" t="s">
        <v>2</v>
      </c>
      <c r="E81" s="10" t="s">
        <v>25</v>
      </c>
      <c r="F81" s="14">
        <v>46</v>
      </c>
      <c r="G81" s="14">
        <v>46</v>
      </c>
      <c r="H81" s="14">
        <f t="shared" si="5"/>
        <v>100</v>
      </c>
    </row>
    <row r="82" spans="1:8" x14ac:dyDescent="0.2">
      <c r="A82" s="29" t="s">
        <v>543</v>
      </c>
      <c r="B82" s="27" t="s">
        <v>361</v>
      </c>
      <c r="C82" s="27" t="s">
        <v>545</v>
      </c>
      <c r="D82" s="27"/>
      <c r="E82" s="27"/>
      <c r="F82" s="28">
        <f>F83+F87</f>
        <v>400</v>
      </c>
      <c r="G82" s="28">
        <f>G83+G87</f>
        <v>400</v>
      </c>
      <c r="H82" s="14">
        <f t="shared" si="5"/>
        <v>100</v>
      </c>
    </row>
    <row r="83" spans="1:8" x14ac:dyDescent="0.2">
      <c r="A83" s="29" t="s">
        <v>47</v>
      </c>
      <c r="B83" s="27" t="s">
        <v>361</v>
      </c>
      <c r="C83" s="27" t="s">
        <v>545</v>
      </c>
      <c r="D83" s="27" t="s">
        <v>48</v>
      </c>
      <c r="E83" s="27"/>
      <c r="F83" s="28">
        <f t="shared" ref="F83:G85" si="6">F84</f>
        <v>371</v>
      </c>
      <c r="G83" s="28">
        <f t="shared" si="6"/>
        <v>371</v>
      </c>
      <c r="H83" s="14">
        <f t="shared" si="5"/>
        <v>100</v>
      </c>
    </row>
    <row r="84" spans="1:8" x14ac:dyDescent="0.2">
      <c r="A84" s="13" t="s">
        <v>47</v>
      </c>
      <c r="B84" s="10" t="s">
        <v>361</v>
      </c>
      <c r="C84" s="10" t="s">
        <v>545</v>
      </c>
      <c r="D84" s="10" t="s">
        <v>46</v>
      </c>
      <c r="E84" s="10"/>
      <c r="F84" s="14">
        <f t="shared" si="6"/>
        <v>371</v>
      </c>
      <c r="G84" s="14">
        <f t="shared" si="6"/>
        <v>371</v>
      </c>
      <c r="H84" s="14">
        <f t="shared" si="5"/>
        <v>100</v>
      </c>
    </row>
    <row r="85" spans="1:8" ht="24" x14ac:dyDescent="0.2">
      <c r="A85" s="13" t="s">
        <v>544</v>
      </c>
      <c r="B85" s="10" t="s">
        <v>361</v>
      </c>
      <c r="C85" s="10" t="s">
        <v>545</v>
      </c>
      <c r="D85" s="10" t="s">
        <v>546</v>
      </c>
      <c r="E85" s="10"/>
      <c r="F85" s="14">
        <f t="shared" si="6"/>
        <v>371</v>
      </c>
      <c r="G85" s="14">
        <f t="shared" si="6"/>
        <v>371</v>
      </c>
      <c r="H85" s="14">
        <f t="shared" si="5"/>
        <v>100</v>
      </c>
    </row>
    <row r="86" spans="1:8" ht="24" x14ac:dyDescent="0.2">
      <c r="A86" s="13" t="s">
        <v>29</v>
      </c>
      <c r="B86" s="10" t="s">
        <v>361</v>
      </c>
      <c r="C86" s="10" t="s">
        <v>545</v>
      </c>
      <c r="D86" s="10" t="s">
        <v>546</v>
      </c>
      <c r="E86" s="10" t="s">
        <v>25</v>
      </c>
      <c r="F86" s="14">
        <v>371</v>
      </c>
      <c r="G86" s="14">
        <v>371</v>
      </c>
      <c r="H86" s="14">
        <f t="shared" si="5"/>
        <v>100</v>
      </c>
    </row>
    <row r="87" spans="1:8" ht="36" x14ac:dyDescent="0.2">
      <c r="A87" s="29" t="s">
        <v>12</v>
      </c>
      <c r="B87" s="27" t="s">
        <v>361</v>
      </c>
      <c r="C87" s="27" t="s">
        <v>545</v>
      </c>
      <c r="D87" s="27" t="s">
        <v>11</v>
      </c>
      <c r="E87" s="27"/>
      <c r="F87" s="28">
        <f t="shared" ref="F87:G89" si="7">F88</f>
        <v>29</v>
      </c>
      <c r="G87" s="28">
        <f t="shared" si="7"/>
        <v>29</v>
      </c>
      <c r="H87" s="14">
        <f t="shared" si="5"/>
        <v>100</v>
      </c>
    </row>
    <row r="88" spans="1:8" ht="24" x14ac:dyDescent="0.2">
      <c r="A88" s="13" t="s">
        <v>10</v>
      </c>
      <c r="B88" s="10" t="s">
        <v>361</v>
      </c>
      <c r="C88" s="10" t="s">
        <v>545</v>
      </c>
      <c r="D88" s="10" t="s">
        <v>9</v>
      </c>
      <c r="E88" s="10"/>
      <c r="F88" s="14">
        <f t="shared" si="7"/>
        <v>29</v>
      </c>
      <c r="G88" s="14">
        <f t="shared" si="7"/>
        <v>29</v>
      </c>
      <c r="H88" s="14">
        <f t="shared" si="5"/>
        <v>100</v>
      </c>
    </row>
    <row r="89" spans="1:8" ht="24" x14ac:dyDescent="0.2">
      <c r="A89" s="13" t="s">
        <v>540</v>
      </c>
      <c r="B89" s="10" t="s">
        <v>361</v>
      </c>
      <c r="C89" s="10" t="s">
        <v>545</v>
      </c>
      <c r="D89" s="10" t="s">
        <v>541</v>
      </c>
      <c r="E89" s="10"/>
      <c r="F89" s="14">
        <f t="shared" si="7"/>
        <v>29</v>
      </c>
      <c r="G89" s="14">
        <f t="shared" si="7"/>
        <v>29</v>
      </c>
      <c r="H89" s="14">
        <f t="shared" si="5"/>
        <v>100</v>
      </c>
    </row>
    <row r="90" spans="1:8" x14ac:dyDescent="0.2">
      <c r="A90" s="13" t="s">
        <v>5</v>
      </c>
      <c r="B90" s="10" t="s">
        <v>361</v>
      </c>
      <c r="C90" s="10" t="s">
        <v>545</v>
      </c>
      <c r="D90" s="10" t="s">
        <v>541</v>
      </c>
      <c r="E90" s="10" t="s">
        <v>1</v>
      </c>
      <c r="F90" s="14">
        <v>29</v>
      </c>
      <c r="G90" s="14">
        <v>29</v>
      </c>
      <c r="H90" s="14">
        <f t="shared" si="5"/>
        <v>100</v>
      </c>
    </row>
    <row r="91" spans="1:8" x14ac:dyDescent="0.2">
      <c r="A91" s="29" t="s">
        <v>373</v>
      </c>
      <c r="B91" s="27" t="s">
        <v>361</v>
      </c>
      <c r="C91" s="27" t="s">
        <v>369</v>
      </c>
      <c r="D91" s="27"/>
      <c r="E91" s="27"/>
      <c r="F91" s="28">
        <f t="shared" ref="F91:G94" si="8">F92</f>
        <v>1272</v>
      </c>
      <c r="G91" s="28">
        <f t="shared" si="8"/>
        <v>0</v>
      </c>
      <c r="H91" s="14">
        <f t="shared" si="5"/>
        <v>0</v>
      </c>
    </row>
    <row r="92" spans="1:8" ht="40.5" customHeight="1" x14ac:dyDescent="0.2">
      <c r="A92" s="29" t="s">
        <v>12</v>
      </c>
      <c r="B92" s="27" t="s">
        <v>361</v>
      </c>
      <c r="C92" s="27" t="s">
        <v>369</v>
      </c>
      <c r="D92" s="27" t="s">
        <v>11</v>
      </c>
      <c r="E92" s="27"/>
      <c r="F92" s="28">
        <f t="shared" si="8"/>
        <v>1272</v>
      </c>
      <c r="G92" s="28">
        <f t="shared" si="8"/>
        <v>0</v>
      </c>
      <c r="H92" s="14">
        <f t="shared" si="5"/>
        <v>0</v>
      </c>
    </row>
    <row r="93" spans="1:8" ht="24" x14ac:dyDescent="0.2">
      <c r="A93" s="13" t="s">
        <v>372</v>
      </c>
      <c r="B93" s="10" t="s">
        <v>361</v>
      </c>
      <c r="C93" s="10" t="s">
        <v>369</v>
      </c>
      <c r="D93" s="10" t="s">
        <v>371</v>
      </c>
      <c r="E93" s="10"/>
      <c r="F93" s="14">
        <f t="shared" si="8"/>
        <v>1272</v>
      </c>
      <c r="G93" s="14">
        <f t="shared" si="8"/>
        <v>0</v>
      </c>
      <c r="H93" s="14">
        <f t="shared" si="5"/>
        <v>0</v>
      </c>
    </row>
    <row r="94" spans="1:8" ht="28.5" customHeight="1" x14ac:dyDescent="0.2">
      <c r="A94" s="13" t="s">
        <v>370</v>
      </c>
      <c r="B94" s="10" t="s">
        <v>361</v>
      </c>
      <c r="C94" s="10" t="s">
        <v>369</v>
      </c>
      <c r="D94" s="10" t="s">
        <v>368</v>
      </c>
      <c r="E94" s="10"/>
      <c r="F94" s="14">
        <f t="shared" si="8"/>
        <v>1272</v>
      </c>
      <c r="G94" s="14">
        <f t="shared" si="8"/>
        <v>0</v>
      </c>
      <c r="H94" s="14">
        <f t="shared" si="5"/>
        <v>0</v>
      </c>
    </row>
    <row r="95" spans="1:8" x14ac:dyDescent="0.2">
      <c r="A95" s="13" t="s">
        <v>157</v>
      </c>
      <c r="B95" s="10" t="s">
        <v>361</v>
      </c>
      <c r="C95" s="10" t="s">
        <v>369</v>
      </c>
      <c r="D95" s="10" t="s">
        <v>368</v>
      </c>
      <c r="E95" s="10" t="s">
        <v>155</v>
      </c>
      <c r="F95" s="14">
        <v>1272</v>
      </c>
      <c r="G95" s="14">
        <v>0</v>
      </c>
      <c r="H95" s="14">
        <f t="shared" si="5"/>
        <v>0</v>
      </c>
    </row>
    <row r="96" spans="1:8" s="32" customFormat="1" ht="15" customHeight="1" x14ac:dyDescent="0.15">
      <c r="A96" s="29" t="s">
        <v>367</v>
      </c>
      <c r="B96" s="27" t="s">
        <v>361</v>
      </c>
      <c r="C96" s="27" t="s">
        <v>360</v>
      </c>
      <c r="D96" s="27"/>
      <c r="E96" s="27"/>
      <c r="F96" s="28">
        <f>F97+F115+F109</f>
        <v>49244</v>
      </c>
      <c r="G96" s="28">
        <f>G97+G115+G109</f>
        <v>49215</v>
      </c>
      <c r="H96" s="14">
        <f t="shared" si="5"/>
        <v>99.941109576801239</v>
      </c>
    </row>
    <row r="97" spans="1:10" ht="12.75" customHeight="1" x14ac:dyDescent="0.2">
      <c r="A97" s="29" t="s">
        <v>47</v>
      </c>
      <c r="B97" s="27" t="s">
        <v>361</v>
      </c>
      <c r="C97" s="27" t="s">
        <v>360</v>
      </c>
      <c r="D97" s="27" t="s">
        <v>48</v>
      </c>
      <c r="E97" s="27"/>
      <c r="F97" s="28">
        <f>F98</f>
        <v>47704</v>
      </c>
      <c r="G97" s="28">
        <f>G98</f>
        <v>47683</v>
      </c>
      <c r="H97" s="14">
        <f t="shared" si="5"/>
        <v>99.955978534294815</v>
      </c>
    </row>
    <row r="98" spans="1:10" ht="12.75" customHeight="1" x14ac:dyDescent="0.2">
      <c r="A98" s="13" t="s">
        <v>47</v>
      </c>
      <c r="B98" s="10" t="s">
        <v>361</v>
      </c>
      <c r="C98" s="10" t="s">
        <v>360</v>
      </c>
      <c r="D98" s="10" t="s">
        <v>46</v>
      </c>
      <c r="E98" s="10"/>
      <c r="F98" s="14">
        <f>F99+F104+F107+F101</f>
        <v>47704</v>
      </c>
      <c r="G98" s="14">
        <f>G99+G104+G107+G101</f>
        <v>47683</v>
      </c>
      <c r="H98" s="14">
        <f t="shared" si="5"/>
        <v>99.955978534294815</v>
      </c>
    </row>
    <row r="99" spans="1:10" ht="24.75" customHeight="1" x14ac:dyDescent="0.2">
      <c r="A99" s="13" t="s">
        <v>113</v>
      </c>
      <c r="B99" s="10" t="s">
        <v>361</v>
      </c>
      <c r="C99" s="10" t="s">
        <v>360</v>
      </c>
      <c r="D99" s="10" t="s">
        <v>108</v>
      </c>
      <c r="E99" s="10"/>
      <c r="F99" s="14">
        <f>F100</f>
        <v>44095</v>
      </c>
      <c r="G99" s="14">
        <f>G100</f>
        <v>44095</v>
      </c>
      <c r="H99" s="14">
        <f t="shared" si="5"/>
        <v>100</v>
      </c>
    </row>
    <row r="100" spans="1:10" ht="26.25" customHeight="1" x14ac:dyDescent="0.2">
      <c r="A100" s="13" t="s">
        <v>44</v>
      </c>
      <c r="B100" s="10" t="s">
        <v>361</v>
      </c>
      <c r="C100" s="10" t="s">
        <v>360</v>
      </c>
      <c r="D100" s="10" t="s">
        <v>108</v>
      </c>
      <c r="E100" s="10" t="s">
        <v>41</v>
      </c>
      <c r="F100" s="14">
        <v>44095</v>
      </c>
      <c r="G100" s="14">
        <v>44095</v>
      </c>
      <c r="H100" s="14">
        <f t="shared" si="5"/>
        <v>100</v>
      </c>
    </row>
    <row r="101" spans="1:10" ht="50.25" customHeight="1" x14ac:dyDescent="0.2">
      <c r="A101" s="13" t="s">
        <v>547</v>
      </c>
      <c r="B101" s="10" t="s">
        <v>361</v>
      </c>
      <c r="C101" s="10" t="s">
        <v>360</v>
      </c>
      <c r="D101" s="10" t="s">
        <v>548</v>
      </c>
      <c r="E101" s="10"/>
      <c r="F101" s="14">
        <f>F102+F103</f>
        <v>2712</v>
      </c>
      <c r="G101" s="14">
        <f>G102+G103</f>
        <v>2706</v>
      </c>
      <c r="H101" s="14">
        <f t="shared" si="5"/>
        <v>99.778761061946909</v>
      </c>
    </row>
    <row r="102" spans="1:10" ht="26.25" customHeight="1" x14ac:dyDescent="0.2">
      <c r="A102" s="13" t="s">
        <v>29</v>
      </c>
      <c r="B102" s="10" t="s">
        <v>361</v>
      </c>
      <c r="C102" s="10" t="s">
        <v>360</v>
      </c>
      <c r="D102" s="10" t="s">
        <v>548</v>
      </c>
      <c r="E102" s="10" t="s">
        <v>25</v>
      </c>
      <c r="F102" s="14">
        <f>1373+251+310+88</f>
        <v>2022</v>
      </c>
      <c r="G102" s="14">
        <f>1367+251+310+88</f>
        <v>2016</v>
      </c>
      <c r="H102" s="14">
        <f t="shared" si="5"/>
        <v>99.703264094955486</v>
      </c>
      <c r="I102" s="2">
        <v>310</v>
      </c>
      <c r="J102" s="2">
        <v>310</v>
      </c>
    </row>
    <row r="103" spans="1:10" ht="26.25" customHeight="1" x14ac:dyDescent="0.2">
      <c r="A103" s="13" t="s">
        <v>44</v>
      </c>
      <c r="B103" s="10" t="s">
        <v>361</v>
      </c>
      <c r="C103" s="10" t="s">
        <v>360</v>
      </c>
      <c r="D103" s="10" t="s">
        <v>548</v>
      </c>
      <c r="E103" s="10" t="s">
        <v>41</v>
      </c>
      <c r="F103" s="14">
        <v>690</v>
      </c>
      <c r="G103" s="14">
        <v>690</v>
      </c>
      <c r="H103" s="14">
        <f t="shared" si="5"/>
        <v>100</v>
      </c>
      <c r="I103" s="2">
        <v>88</v>
      </c>
      <c r="J103" s="2">
        <v>88</v>
      </c>
    </row>
    <row r="104" spans="1:10" ht="15" customHeight="1" x14ac:dyDescent="0.2">
      <c r="A104" s="15" t="s">
        <v>366</v>
      </c>
      <c r="B104" s="10" t="s">
        <v>361</v>
      </c>
      <c r="C104" s="10" t="s">
        <v>360</v>
      </c>
      <c r="D104" s="10" t="s">
        <v>365</v>
      </c>
      <c r="E104" s="10"/>
      <c r="F104" s="14">
        <f>F105+F106</f>
        <v>293</v>
      </c>
      <c r="G104" s="14">
        <f>G105+G106</f>
        <v>278</v>
      </c>
      <c r="H104" s="14">
        <f t="shared" si="5"/>
        <v>94.88054607508532</v>
      </c>
    </row>
    <row r="105" spans="1:10" ht="29.25" customHeight="1" x14ac:dyDescent="0.2">
      <c r="A105" s="15" t="s">
        <v>29</v>
      </c>
      <c r="B105" s="10" t="s">
        <v>361</v>
      </c>
      <c r="C105" s="10" t="s">
        <v>360</v>
      </c>
      <c r="D105" s="10" t="s">
        <v>365</v>
      </c>
      <c r="E105" s="10" t="s">
        <v>25</v>
      </c>
      <c r="F105" s="14">
        <v>292</v>
      </c>
      <c r="G105" s="14">
        <v>278</v>
      </c>
      <c r="H105" s="14">
        <f t="shared" si="5"/>
        <v>95.205479452054803</v>
      </c>
    </row>
    <row r="106" spans="1:10" ht="12" customHeight="1" x14ac:dyDescent="0.2">
      <c r="A106" s="13" t="s">
        <v>157</v>
      </c>
      <c r="B106" s="10" t="s">
        <v>361</v>
      </c>
      <c r="C106" s="10" t="s">
        <v>360</v>
      </c>
      <c r="D106" s="10" t="s">
        <v>365</v>
      </c>
      <c r="E106" s="10" t="s">
        <v>155</v>
      </c>
      <c r="F106" s="14">
        <v>1</v>
      </c>
      <c r="G106" s="14">
        <v>0</v>
      </c>
      <c r="H106" s="14">
        <f t="shared" si="5"/>
        <v>0</v>
      </c>
    </row>
    <row r="107" spans="1:10" ht="12" customHeight="1" x14ac:dyDescent="0.2">
      <c r="A107" s="13" t="s">
        <v>478</v>
      </c>
      <c r="B107" s="10" t="s">
        <v>361</v>
      </c>
      <c r="C107" s="10" t="s">
        <v>360</v>
      </c>
      <c r="D107" s="10" t="s">
        <v>479</v>
      </c>
      <c r="E107" s="10"/>
      <c r="F107" s="14">
        <f>F108</f>
        <v>604</v>
      </c>
      <c r="G107" s="14">
        <f>G108</f>
        <v>604</v>
      </c>
      <c r="H107" s="14">
        <f t="shared" si="5"/>
        <v>100</v>
      </c>
    </row>
    <row r="108" spans="1:10" ht="27.75" customHeight="1" x14ac:dyDescent="0.2">
      <c r="A108" s="13" t="s">
        <v>29</v>
      </c>
      <c r="B108" s="10" t="s">
        <v>361</v>
      </c>
      <c r="C108" s="10" t="s">
        <v>360</v>
      </c>
      <c r="D108" s="10" t="s">
        <v>479</v>
      </c>
      <c r="E108" s="10" t="s">
        <v>25</v>
      </c>
      <c r="F108" s="14">
        <v>604</v>
      </c>
      <c r="G108" s="14">
        <v>604</v>
      </c>
      <c r="H108" s="14">
        <f t="shared" si="5"/>
        <v>100</v>
      </c>
    </row>
    <row r="109" spans="1:10" ht="24" x14ac:dyDescent="0.2">
      <c r="A109" s="29" t="s">
        <v>346</v>
      </c>
      <c r="B109" s="27" t="s">
        <v>361</v>
      </c>
      <c r="C109" s="27" t="s">
        <v>360</v>
      </c>
      <c r="D109" s="27" t="s">
        <v>345</v>
      </c>
      <c r="E109" s="27"/>
      <c r="F109" s="28">
        <f>F110</f>
        <v>223</v>
      </c>
      <c r="G109" s="28">
        <f>G110</f>
        <v>223</v>
      </c>
      <c r="H109" s="14">
        <f t="shared" si="5"/>
        <v>100</v>
      </c>
    </row>
    <row r="110" spans="1:10" ht="24" x14ac:dyDescent="0.2">
      <c r="A110" s="13" t="s">
        <v>344</v>
      </c>
      <c r="B110" s="10" t="s">
        <v>361</v>
      </c>
      <c r="C110" s="10" t="s">
        <v>360</v>
      </c>
      <c r="D110" s="10" t="s">
        <v>343</v>
      </c>
      <c r="E110" s="10"/>
      <c r="F110" s="14">
        <f>F111+F113</f>
        <v>223</v>
      </c>
      <c r="G110" s="14">
        <f>G111+G113</f>
        <v>223</v>
      </c>
      <c r="H110" s="14">
        <f t="shared" si="5"/>
        <v>100</v>
      </c>
    </row>
    <row r="111" spans="1:10" ht="36" x14ac:dyDescent="0.2">
      <c r="A111" s="13" t="s">
        <v>424</v>
      </c>
      <c r="B111" s="10" t="s">
        <v>361</v>
      </c>
      <c r="C111" s="10" t="s">
        <v>360</v>
      </c>
      <c r="D111" s="10" t="s">
        <v>342</v>
      </c>
      <c r="E111" s="10"/>
      <c r="F111" s="14">
        <f>F112</f>
        <v>23</v>
      </c>
      <c r="G111" s="14">
        <f>G112</f>
        <v>23</v>
      </c>
      <c r="H111" s="14">
        <f t="shared" si="5"/>
        <v>100</v>
      </c>
    </row>
    <row r="112" spans="1:10" x14ac:dyDescent="0.2">
      <c r="A112" s="13" t="s">
        <v>5</v>
      </c>
      <c r="B112" s="10" t="s">
        <v>361</v>
      </c>
      <c r="C112" s="10" t="s">
        <v>360</v>
      </c>
      <c r="D112" s="10" t="s">
        <v>342</v>
      </c>
      <c r="E112" s="10" t="s">
        <v>1</v>
      </c>
      <c r="F112" s="14">
        <v>23</v>
      </c>
      <c r="G112" s="14">
        <v>23</v>
      </c>
      <c r="H112" s="14">
        <f t="shared" si="5"/>
        <v>100</v>
      </c>
    </row>
    <row r="113" spans="1:8" x14ac:dyDescent="0.2">
      <c r="A113" s="13" t="s">
        <v>431</v>
      </c>
      <c r="B113" s="10" t="s">
        <v>361</v>
      </c>
      <c r="C113" s="10" t="s">
        <v>360</v>
      </c>
      <c r="D113" s="10" t="s">
        <v>432</v>
      </c>
      <c r="E113" s="10"/>
      <c r="F113" s="14">
        <f>F114</f>
        <v>200</v>
      </c>
      <c r="G113" s="14">
        <f>G114</f>
        <v>200</v>
      </c>
      <c r="H113" s="14">
        <f t="shared" si="5"/>
        <v>100</v>
      </c>
    </row>
    <row r="114" spans="1:8" ht="24" x14ac:dyDescent="0.2">
      <c r="A114" s="13" t="s">
        <v>44</v>
      </c>
      <c r="B114" s="10" t="s">
        <v>361</v>
      </c>
      <c r="C114" s="10" t="s">
        <v>360</v>
      </c>
      <c r="D114" s="10" t="s">
        <v>432</v>
      </c>
      <c r="E114" s="10" t="s">
        <v>41</v>
      </c>
      <c r="F114" s="14">
        <v>200</v>
      </c>
      <c r="G114" s="14">
        <v>200</v>
      </c>
      <c r="H114" s="14">
        <f t="shared" si="5"/>
        <v>100</v>
      </c>
    </row>
    <row r="115" spans="1:8" ht="36.75" customHeight="1" x14ac:dyDescent="0.2">
      <c r="A115" s="29" t="s">
        <v>12</v>
      </c>
      <c r="B115" s="27" t="s">
        <v>361</v>
      </c>
      <c r="C115" s="27" t="s">
        <v>360</v>
      </c>
      <c r="D115" s="27" t="s">
        <v>11</v>
      </c>
      <c r="E115" s="27"/>
      <c r="F115" s="28">
        <f>F116+F119</f>
        <v>1317</v>
      </c>
      <c r="G115" s="28">
        <f>G116+G119</f>
        <v>1309</v>
      </c>
      <c r="H115" s="14">
        <f t="shared" si="5"/>
        <v>99.392558845861814</v>
      </c>
    </row>
    <row r="116" spans="1:8" ht="36" x14ac:dyDescent="0.2">
      <c r="A116" s="13" t="s">
        <v>364</v>
      </c>
      <c r="B116" s="10" t="s">
        <v>361</v>
      </c>
      <c r="C116" s="10" t="s">
        <v>360</v>
      </c>
      <c r="D116" s="10" t="s">
        <v>363</v>
      </c>
      <c r="E116" s="10"/>
      <c r="F116" s="14">
        <f>F117</f>
        <v>1237</v>
      </c>
      <c r="G116" s="14">
        <f>G117</f>
        <v>1229</v>
      </c>
      <c r="H116" s="14">
        <f t="shared" si="5"/>
        <v>99.353274050121271</v>
      </c>
    </row>
    <row r="117" spans="1:8" ht="24" x14ac:dyDescent="0.2">
      <c r="A117" s="13" t="s">
        <v>362</v>
      </c>
      <c r="B117" s="10" t="s">
        <v>361</v>
      </c>
      <c r="C117" s="10" t="s">
        <v>360</v>
      </c>
      <c r="D117" s="10" t="s">
        <v>359</v>
      </c>
      <c r="E117" s="10"/>
      <c r="F117" s="14">
        <f>F118</f>
        <v>1237</v>
      </c>
      <c r="G117" s="14">
        <f>G118</f>
        <v>1229</v>
      </c>
      <c r="H117" s="14">
        <f t="shared" si="5"/>
        <v>99.353274050121271</v>
      </c>
    </row>
    <row r="118" spans="1:8" x14ac:dyDescent="0.2">
      <c r="A118" s="13" t="s">
        <v>157</v>
      </c>
      <c r="B118" s="10" t="s">
        <v>361</v>
      </c>
      <c r="C118" s="10" t="s">
        <v>360</v>
      </c>
      <c r="D118" s="10" t="s">
        <v>359</v>
      </c>
      <c r="E118" s="10" t="s">
        <v>155</v>
      </c>
      <c r="F118" s="14">
        <v>1237</v>
      </c>
      <c r="G118" s="14">
        <v>1229</v>
      </c>
      <c r="H118" s="14">
        <f t="shared" si="5"/>
        <v>99.353274050121271</v>
      </c>
    </row>
    <row r="119" spans="1:8" ht="24" x14ac:dyDescent="0.2">
      <c r="A119" s="13" t="s">
        <v>10</v>
      </c>
      <c r="B119" s="10" t="s">
        <v>361</v>
      </c>
      <c r="C119" s="10" t="s">
        <v>360</v>
      </c>
      <c r="D119" s="10" t="s">
        <v>9</v>
      </c>
      <c r="E119" s="10"/>
      <c r="F119" s="14">
        <f>F120</f>
        <v>80</v>
      </c>
      <c r="G119" s="14">
        <f>G120</f>
        <v>80</v>
      </c>
      <c r="H119" s="14">
        <f t="shared" si="5"/>
        <v>100</v>
      </c>
    </row>
    <row r="120" spans="1:8" ht="24" x14ac:dyDescent="0.2">
      <c r="A120" s="13" t="s">
        <v>540</v>
      </c>
      <c r="B120" s="10" t="s">
        <v>361</v>
      </c>
      <c r="C120" s="10" t="s">
        <v>360</v>
      </c>
      <c r="D120" s="10" t="s">
        <v>541</v>
      </c>
      <c r="E120" s="10"/>
      <c r="F120" s="14">
        <f>F121</f>
        <v>80</v>
      </c>
      <c r="G120" s="14">
        <f>G121</f>
        <v>80</v>
      </c>
      <c r="H120" s="14">
        <f t="shared" si="5"/>
        <v>100</v>
      </c>
    </row>
    <row r="121" spans="1:8" x14ac:dyDescent="0.2">
      <c r="A121" s="13" t="s">
        <v>5</v>
      </c>
      <c r="B121" s="10" t="s">
        <v>361</v>
      </c>
      <c r="C121" s="10" t="s">
        <v>360</v>
      </c>
      <c r="D121" s="10" t="s">
        <v>541</v>
      </c>
      <c r="E121" s="10" t="s">
        <v>1</v>
      </c>
      <c r="F121" s="14">
        <v>80</v>
      </c>
      <c r="G121" s="14">
        <v>80</v>
      </c>
      <c r="H121" s="14">
        <f t="shared" si="5"/>
        <v>100</v>
      </c>
    </row>
    <row r="122" spans="1:8" ht="12" customHeight="1" x14ac:dyDescent="0.2">
      <c r="A122" s="29" t="s">
        <v>358</v>
      </c>
      <c r="B122" s="27" t="s">
        <v>355</v>
      </c>
      <c r="C122" s="27"/>
      <c r="D122" s="27"/>
      <c r="E122" s="27"/>
      <c r="F122" s="28">
        <f t="shared" ref="F122:G126" si="9">F123</f>
        <v>15</v>
      </c>
      <c r="G122" s="28">
        <f t="shared" si="9"/>
        <v>11</v>
      </c>
      <c r="H122" s="14">
        <f t="shared" si="5"/>
        <v>73.333333333333329</v>
      </c>
    </row>
    <row r="123" spans="1:8" ht="14.25" customHeight="1" x14ac:dyDescent="0.2">
      <c r="A123" s="29" t="s">
        <v>357</v>
      </c>
      <c r="B123" s="27" t="s">
        <v>355</v>
      </c>
      <c r="C123" s="27" t="s">
        <v>354</v>
      </c>
      <c r="D123" s="27"/>
      <c r="E123" s="27"/>
      <c r="F123" s="28">
        <f t="shared" si="9"/>
        <v>15</v>
      </c>
      <c r="G123" s="28">
        <f t="shared" si="9"/>
        <v>11</v>
      </c>
      <c r="H123" s="14">
        <f t="shared" si="5"/>
        <v>73.333333333333329</v>
      </c>
    </row>
    <row r="124" spans="1:8" ht="13.5" customHeight="1" x14ac:dyDescent="0.2">
      <c r="A124" s="29" t="s">
        <v>47</v>
      </c>
      <c r="B124" s="27" t="s">
        <v>355</v>
      </c>
      <c r="C124" s="27" t="s">
        <v>354</v>
      </c>
      <c r="D124" s="27" t="s">
        <v>48</v>
      </c>
      <c r="E124" s="27"/>
      <c r="F124" s="28">
        <f t="shared" si="9"/>
        <v>15</v>
      </c>
      <c r="G124" s="28">
        <f t="shared" si="9"/>
        <v>11</v>
      </c>
      <c r="H124" s="14">
        <f t="shared" si="5"/>
        <v>73.333333333333329</v>
      </c>
    </row>
    <row r="125" spans="1:8" ht="13.5" customHeight="1" x14ac:dyDescent="0.2">
      <c r="A125" s="13" t="s">
        <v>47</v>
      </c>
      <c r="B125" s="10" t="s">
        <v>355</v>
      </c>
      <c r="C125" s="10" t="s">
        <v>354</v>
      </c>
      <c r="D125" s="10" t="s">
        <v>46</v>
      </c>
      <c r="E125" s="10"/>
      <c r="F125" s="14">
        <f t="shared" si="9"/>
        <v>15</v>
      </c>
      <c r="G125" s="14">
        <f t="shared" si="9"/>
        <v>11</v>
      </c>
      <c r="H125" s="14">
        <f t="shared" si="5"/>
        <v>73.333333333333329</v>
      </c>
    </row>
    <row r="126" spans="1:8" ht="16.5" customHeight="1" x14ac:dyDescent="0.2">
      <c r="A126" s="13" t="s">
        <v>356</v>
      </c>
      <c r="B126" s="10" t="s">
        <v>355</v>
      </c>
      <c r="C126" s="10" t="s">
        <v>354</v>
      </c>
      <c r="D126" s="10" t="s">
        <v>353</v>
      </c>
      <c r="E126" s="10"/>
      <c r="F126" s="14">
        <f t="shared" si="9"/>
        <v>15</v>
      </c>
      <c r="G126" s="14">
        <f t="shared" si="9"/>
        <v>11</v>
      </c>
      <c r="H126" s="14">
        <f t="shared" si="5"/>
        <v>73.333333333333329</v>
      </c>
    </row>
    <row r="127" spans="1:8" ht="23.25" customHeight="1" x14ac:dyDescent="0.2">
      <c r="A127" s="13" t="s">
        <v>29</v>
      </c>
      <c r="B127" s="10" t="s">
        <v>355</v>
      </c>
      <c r="C127" s="10" t="s">
        <v>354</v>
      </c>
      <c r="D127" s="10" t="s">
        <v>353</v>
      </c>
      <c r="E127" s="10" t="s">
        <v>25</v>
      </c>
      <c r="F127" s="14">
        <v>15</v>
      </c>
      <c r="G127" s="14">
        <v>11</v>
      </c>
      <c r="H127" s="14">
        <f t="shared" si="5"/>
        <v>73.333333333333329</v>
      </c>
    </row>
    <row r="128" spans="1:8" ht="24" x14ac:dyDescent="0.2">
      <c r="A128" s="29" t="s">
        <v>352</v>
      </c>
      <c r="B128" s="27" t="s">
        <v>340</v>
      </c>
      <c r="C128" s="27"/>
      <c r="D128" s="27"/>
      <c r="E128" s="27"/>
      <c r="F128" s="28">
        <f>F138+F129</f>
        <v>18011</v>
      </c>
      <c r="G128" s="28">
        <f>G138+G129</f>
        <v>18010</v>
      </c>
      <c r="H128" s="28">
        <f t="shared" si="5"/>
        <v>99.994447837432674</v>
      </c>
    </row>
    <row r="129" spans="1:8" hidden="1" x14ac:dyDescent="0.2">
      <c r="A129" s="29" t="s">
        <v>427</v>
      </c>
      <c r="B129" s="27" t="s">
        <v>340</v>
      </c>
      <c r="C129" s="27" t="s">
        <v>428</v>
      </c>
      <c r="D129" s="27"/>
      <c r="E129" s="27"/>
      <c r="F129" s="28">
        <f>F130+F134</f>
        <v>0</v>
      </c>
      <c r="G129" s="28">
        <f>G130+G134</f>
        <v>0</v>
      </c>
      <c r="H129" s="14" t="e">
        <f t="shared" si="5"/>
        <v>#DIV/0!</v>
      </c>
    </row>
    <row r="130" spans="1:8" hidden="1" x14ac:dyDescent="0.2">
      <c r="A130" s="29" t="s">
        <v>47</v>
      </c>
      <c r="B130" s="27" t="s">
        <v>340</v>
      </c>
      <c r="C130" s="27" t="s">
        <v>428</v>
      </c>
      <c r="D130" s="27" t="s">
        <v>48</v>
      </c>
      <c r="E130" s="27"/>
      <c r="F130" s="14">
        <f t="shared" ref="F130:G132" si="10">F131</f>
        <v>0</v>
      </c>
      <c r="G130" s="14">
        <f t="shared" si="10"/>
        <v>0</v>
      </c>
      <c r="H130" s="14" t="e">
        <f t="shared" si="5"/>
        <v>#DIV/0!</v>
      </c>
    </row>
    <row r="131" spans="1:8" hidden="1" x14ac:dyDescent="0.2">
      <c r="A131" s="13" t="s">
        <v>47</v>
      </c>
      <c r="B131" s="10" t="s">
        <v>340</v>
      </c>
      <c r="C131" s="10" t="s">
        <v>428</v>
      </c>
      <c r="D131" s="10" t="s">
        <v>46</v>
      </c>
      <c r="E131" s="10"/>
      <c r="F131" s="14">
        <f t="shared" si="10"/>
        <v>0</v>
      </c>
      <c r="G131" s="14">
        <f t="shared" si="10"/>
        <v>0</v>
      </c>
      <c r="H131" s="14" t="e">
        <f t="shared" si="5"/>
        <v>#DIV/0!</v>
      </c>
    </row>
    <row r="132" spans="1:8" hidden="1" x14ac:dyDescent="0.2">
      <c r="A132" s="13" t="s">
        <v>348</v>
      </c>
      <c r="B132" s="10" t="s">
        <v>340</v>
      </c>
      <c r="C132" s="10" t="s">
        <v>428</v>
      </c>
      <c r="D132" s="10" t="s">
        <v>347</v>
      </c>
      <c r="E132" s="10"/>
      <c r="F132" s="14">
        <f t="shared" si="10"/>
        <v>0</v>
      </c>
      <c r="G132" s="14">
        <f t="shared" si="10"/>
        <v>0</v>
      </c>
      <c r="H132" s="14" t="e">
        <f t="shared" si="5"/>
        <v>#DIV/0!</v>
      </c>
    </row>
    <row r="133" spans="1:8" ht="24" hidden="1" x14ac:dyDescent="0.2">
      <c r="A133" s="13" t="s">
        <v>29</v>
      </c>
      <c r="B133" s="10" t="s">
        <v>340</v>
      </c>
      <c r="C133" s="10" t="s">
        <v>428</v>
      </c>
      <c r="D133" s="10" t="s">
        <v>347</v>
      </c>
      <c r="E133" s="10" t="s">
        <v>25</v>
      </c>
      <c r="F133" s="14">
        <v>0</v>
      </c>
      <c r="G133" s="14">
        <v>0</v>
      </c>
      <c r="H133" s="14" t="e">
        <f t="shared" si="5"/>
        <v>#DIV/0!</v>
      </c>
    </row>
    <row r="134" spans="1:8" ht="40.5" hidden="1" customHeight="1" x14ac:dyDescent="0.2">
      <c r="A134" s="29" t="s">
        <v>12</v>
      </c>
      <c r="B134" s="27" t="s">
        <v>340</v>
      </c>
      <c r="C134" s="27" t="s">
        <v>428</v>
      </c>
      <c r="D134" s="27" t="s">
        <v>11</v>
      </c>
      <c r="E134" s="27"/>
      <c r="F134" s="28">
        <f t="shared" ref="F134:G136" si="11">F135</f>
        <v>0</v>
      </c>
      <c r="G134" s="28">
        <f t="shared" si="11"/>
        <v>0</v>
      </c>
      <c r="H134" s="14" t="e">
        <f t="shared" si="5"/>
        <v>#DIV/0!</v>
      </c>
    </row>
    <row r="135" spans="1:8" ht="24" hidden="1" x14ac:dyDescent="0.2">
      <c r="A135" s="13" t="s">
        <v>372</v>
      </c>
      <c r="B135" s="10" t="s">
        <v>340</v>
      </c>
      <c r="C135" s="10" t="s">
        <v>428</v>
      </c>
      <c r="D135" s="10" t="s">
        <v>371</v>
      </c>
      <c r="E135" s="10"/>
      <c r="F135" s="14">
        <f t="shared" si="11"/>
        <v>0</v>
      </c>
      <c r="G135" s="14">
        <f t="shared" si="11"/>
        <v>0</v>
      </c>
      <c r="H135" s="14" t="e">
        <f t="shared" si="5"/>
        <v>#DIV/0!</v>
      </c>
    </row>
    <row r="136" spans="1:8" ht="28.5" hidden="1" customHeight="1" x14ac:dyDescent="0.2">
      <c r="A136" s="13" t="s">
        <v>370</v>
      </c>
      <c r="B136" s="10" t="s">
        <v>340</v>
      </c>
      <c r="C136" s="10" t="s">
        <v>428</v>
      </c>
      <c r="D136" s="10" t="s">
        <v>368</v>
      </c>
      <c r="E136" s="10"/>
      <c r="F136" s="14">
        <f t="shared" si="11"/>
        <v>0</v>
      </c>
      <c r="G136" s="14">
        <f t="shared" si="11"/>
        <v>0</v>
      </c>
      <c r="H136" s="14" t="e">
        <f t="shared" si="5"/>
        <v>#DIV/0!</v>
      </c>
    </row>
    <row r="137" spans="1:8" hidden="1" x14ac:dyDescent="0.2">
      <c r="A137" s="13" t="s">
        <v>5</v>
      </c>
      <c r="B137" s="10" t="s">
        <v>340</v>
      </c>
      <c r="C137" s="10" t="s">
        <v>428</v>
      </c>
      <c r="D137" s="10" t="s">
        <v>368</v>
      </c>
      <c r="E137" s="10" t="s">
        <v>1</v>
      </c>
      <c r="F137" s="14"/>
      <c r="G137" s="14"/>
      <c r="H137" s="14" t="e">
        <f t="shared" si="5"/>
        <v>#DIV/0!</v>
      </c>
    </row>
    <row r="138" spans="1:8" ht="36" x14ac:dyDescent="0.2">
      <c r="A138" s="29" t="s">
        <v>351</v>
      </c>
      <c r="B138" s="27" t="s">
        <v>340</v>
      </c>
      <c r="C138" s="27" t="s">
        <v>339</v>
      </c>
      <c r="D138" s="27"/>
      <c r="E138" s="27"/>
      <c r="F138" s="28">
        <f>F139+F150+F156</f>
        <v>18011</v>
      </c>
      <c r="G138" s="28">
        <f>G139+G150+G156</f>
        <v>18010</v>
      </c>
      <c r="H138" s="28">
        <f t="shared" si="5"/>
        <v>99.994447837432674</v>
      </c>
    </row>
    <row r="139" spans="1:8" ht="15" customHeight="1" x14ac:dyDescent="0.2">
      <c r="A139" s="29" t="s">
        <v>47</v>
      </c>
      <c r="B139" s="27" t="s">
        <v>340</v>
      </c>
      <c r="C139" s="27" t="s">
        <v>339</v>
      </c>
      <c r="D139" s="27" t="s">
        <v>48</v>
      </c>
      <c r="E139" s="27"/>
      <c r="F139" s="28">
        <f>F140</f>
        <v>14142</v>
      </c>
      <c r="G139" s="28">
        <f>G140</f>
        <v>14141</v>
      </c>
      <c r="H139" s="28">
        <f t="shared" si="5"/>
        <v>99.992928864375614</v>
      </c>
    </row>
    <row r="140" spans="1:8" x14ac:dyDescent="0.2">
      <c r="A140" s="13" t="s">
        <v>47</v>
      </c>
      <c r="B140" s="10" t="s">
        <v>340</v>
      </c>
      <c r="C140" s="10" t="s">
        <v>339</v>
      </c>
      <c r="D140" s="10" t="s">
        <v>46</v>
      </c>
      <c r="E140" s="10"/>
      <c r="F140" s="14">
        <f>F141+F143+F145+F148</f>
        <v>14142</v>
      </c>
      <c r="G140" s="14">
        <f>G141+G143+G145+G148</f>
        <v>14141</v>
      </c>
      <c r="H140" s="14">
        <f t="shared" si="5"/>
        <v>99.992928864375614</v>
      </c>
    </row>
    <row r="141" spans="1:8" ht="24" x14ac:dyDescent="0.2">
      <c r="A141" s="13" t="s">
        <v>350</v>
      </c>
      <c r="B141" s="10" t="s">
        <v>340</v>
      </c>
      <c r="C141" s="10" t="s">
        <v>339</v>
      </c>
      <c r="D141" s="10" t="s">
        <v>349</v>
      </c>
      <c r="E141" s="10"/>
      <c r="F141" s="14">
        <f>F142</f>
        <v>489</v>
      </c>
      <c r="G141" s="14">
        <f>G142</f>
        <v>488</v>
      </c>
      <c r="H141" s="14">
        <f t="shared" si="5"/>
        <v>99.795501022494889</v>
      </c>
    </row>
    <row r="142" spans="1:8" ht="24" customHeight="1" x14ac:dyDescent="0.2">
      <c r="A142" s="13" t="s">
        <v>29</v>
      </c>
      <c r="B142" s="10" t="s">
        <v>340</v>
      </c>
      <c r="C142" s="10" t="s">
        <v>339</v>
      </c>
      <c r="D142" s="10" t="s">
        <v>349</v>
      </c>
      <c r="E142" s="10" t="s">
        <v>25</v>
      </c>
      <c r="F142" s="14">
        <v>489</v>
      </c>
      <c r="G142" s="14">
        <v>488</v>
      </c>
      <c r="H142" s="14">
        <f t="shared" si="5"/>
        <v>99.795501022494889</v>
      </c>
    </row>
    <row r="143" spans="1:8" hidden="1" x14ac:dyDescent="0.2">
      <c r="A143" s="13" t="s">
        <v>348</v>
      </c>
      <c r="B143" s="10" t="s">
        <v>340</v>
      </c>
      <c r="C143" s="10" t="s">
        <v>339</v>
      </c>
      <c r="D143" s="10" t="s">
        <v>347</v>
      </c>
      <c r="E143" s="10"/>
      <c r="F143" s="14">
        <f>F144</f>
        <v>0</v>
      </c>
      <c r="G143" s="14">
        <f>G144</f>
        <v>0</v>
      </c>
      <c r="H143" s="14" t="e">
        <f t="shared" ref="H143:H206" si="12">G143/F143*100</f>
        <v>#DIV/0!</v>
      </c>
    </row>
    <row r="144" spans="1:8" ht="24" hidden="1" x14ac:dyDescent="0.2">
      <c r="A144" s="13" t="s">
        <v>29</v>
      </c>
      <c r="B144" s="10" t="s">
        <v>340</v>
      </c>
      <c r="C144" s="10" t="s">
        <v>339</v>
      </c>
      <c r="D144" s="10" t="s">
        <v>347</v>
      </c>
      <c r="E144" s="10" t="s">
        <v>25</v>
      </c>
      <c r="F144" s="14">
        <f>50-50</f>
        <v>0</v>
      </c>
      <c r="G144" s="14">
        <f>50-50</f>
        <v>0</v>
      </c>
      <c r="H144" s="14" t="e">
        <f t="shared" si="12"/>
        <v>#DIV/0!</v>
      </c>
    </row>
    <row r="145" spans="1:8" ht="36" x14ac:dyDescent="0.2">
      <c r="A145" s="13" t="s">
        <v>429</v>
      </c>
      <c r="B145" s="10" t="s">
        <v>340</v>
      </c>
      <c r="C145" s="10" t="s">
        <v>339</v>
      </c>
      <c r="D145" s="10" t="s">
        <v>430</v>
      </c>
      <c r="E145" s="10"/>
      <c r="F145" s="14">
        <f>F146+F147</f>
        <v>1890</v>
      </c>
      <c r="G145" s="14">
        <f>G146+G147</f>
        <v>1890</v>
      </c>
      <c r="H145" s="14">
        <f t="shared" si="12"/>
        <v>100</v>
      </c>
    </row>
    <row r="146" spans="1:8" ht="24" x14ac:dyDescent="0.2">
      <c r="A146" s="13" t="s">
        <v>29</v>
      </c>
      <c r="B146" s="10" t="s">
        <v>340</v>
      </c>
      <c r="C146" s="10" t="s">
        <v>339</v>
      </c>
      <c r="D146" s="10" t="s">
        <v>430</v>
      </c>
      <c r="E146" s="10" t="s">
        <v>25</v>
      </c>
      <c r="F146" s="14">
        <v>991</v>
      </c>
      <c r="G146" s="14">
        <v>991</v>
      </c>
      <c r="H146" s="14">
        <f t="shared" si="12"/>
        <v>100</v>
      </c>
    </row>
    <row r="147" spans="1:8" ht="24" x14ac:dyDescent="0.2">
      <c r="A147" s="13" t="s">
        <v>44</v>
      </c>
      <c r="B147" s="10" t="s">
        <v>340</v>
      </c>
      <c r="C147" s="10" t="s">
        <v>339</v>
      </c>
      <c r="D147" s="10" t="s">
        <v>430</v>
      </c>
      <c r="E147" s="10" t="s">
        <v>41</v>
      </c>
      <c r="F147" s="14">
        <v>899</v>
      </c>
      <c r="G147" s="14">
        <v>899</v>
      </c>
      <c r="H147" s="14">
        <f t="shared" si="12"/>
        <v>100</v>
      </c>
    </row>
    <row r="148" spans="1:8" ht="72" x14ac:dyDescent="0.2">
      <c r="A148" s="7" t="s">
        <v>549</v>
      </c>
      <c r="B148" s="10" t="s">
        <v>340</v>
      </c>
      <c r="C148" s="10" t="s">
        <v>339</v>
      </c>
      <c r="D148" s="10" t="s">
        <v>525</v>
      </c>
      <c r="E148" s="10"/>
      <c r="F148" s="14">
        <f>F149</f>
        <v>11763</v>
      </c>
      <c r="G148" s="14">
        <f>G149</f>
        <v>11763</v>
      </c>
      <c r="H148" s="14">
        <f t="shared" si="12"/>
        <v>100</v>
      </c>
    </row>
    <row r="149" spans="1:8" ht="24" x14ac:dyDescent="0.2">
      <c r="A149" s="13" t="s">
        <v>29</v>
      </c>
      <c r="B149" s="10" t="s">
        <v>340</v>
      </c>
      <c r="C149" s="10" t="s">
        <v>339</v>
      </c>
      <c r="D149" s="10" t="s">
        <v>525</v>
      </c>
      <c r="E149" s="10" t="s">
        <v>25</v>
      </c>
      <c r="F149" s="14">
        <v>11763</v>
      </c>
      <c r="G149" s="14">
        <v>11763</v>
      </c>
      <c r="H149" s="14">
        <f t="shared" si="12"/>
        <v>100</v>
      </c>
    </row>
    <row r="150" spans="1:8" ht="24" x14ac:dyDescent="0.2">
      <c r="A150" s="29" t="s">
        <v>346</v>
      </c>
      <c r="B150" s="27" t="s">
        <v>340</v>
      </c>
      <c r="C150" s="27" t="s">
        <v>339</v>
      </c>
      <c r="D150" s="27" t="s">
        <v>345</v>
      </c>
      <c r="E150" s="27"/>
      <c r="F150" s="28">
        <f>F151</f>
        <v>1561</v>
      </c>
      <c r="G150" s="28">
        <f>G151</f>
        <v>1561</v>
      </c>
      <c r="H150" s="28">
        <f t="shared" si="12"/>
        <v>100</v>
      </c>
    </row>
    <row r="151" spans="1:8" ht="24" x14ac:dyDescent="0.2">
      <c r="A151" s="13" t="s">
        <v>344</v>
      </c>
      <c r="B151" s="10" t="s">
        <v>340</v>
      </c>
      <c r="C151" s="10" t="s">
        <v>339</v>
      </c>
      <c r="D151" s="10" t="s">
        <v>343</v>
      </c>
      <c r="E151" s="10"/>
      <c r="F151" s="14">
        <f>F152+F154</f>
        <v>1561</v>
      </c>
      <c r="G151" s="14">
        <f>G152+G154</f>
        <v>1561</v>
      </c>
      <c r="H151" s="14">
        <f t="shared" si="12"/>
        <v>100</v>
      </c>
    </row>
    <row r="152" spans="1:8" ht="36" hidden="1" x14ac:dyDescent="0.2">
      <c r="A152" s="13" t="s">
        <v>424</v>
      </c>
      <c r="B152" s="10" t="s">
        <v>340</v>
      </c>
      <c r="C152" s="10" t="s">
        <v>339</v>
      </c>
      <c r="D152" s="10" t="s">
        <v>342</v>
      </c>
      <c r="E152" s="10"/>
      <c r="F152" s="14">
        <f>F153</f>
        <v>0</v>
      </c>
      <c r="G152" s="14">
        <f>G153</f>
        <v>0</v>
      </c>
      <c r="H152" s="14" t="e">
        <f t="shared" si="12"/>
        <v>#DIV/0!</v>
      </c>
    </row>
    <row r="153" spans="1:8" hidden="1" x14ac:dyDescent="0.2">
      <c r="A153" s="13" t="s">
        <v>5</v>
      </c>
      <c r="B153" s="10" t="s">
        <v>340</v>
      </c>
      <c r="C153" s="10" t="s">
        <v>339</v>
      </c>
      <c r="D153" s="10" t="s">
        <v>342</v>
      </c>
      <c r="E153" s="10" t="s">
        <v>1</v>
      </c>
      <c r="F153" s="14">
        <f>20+190-210</f>
        <v>0</v>
      </c>
      <c r="G153" s="14">
        <f>20+190-210</f>
        <v>0</v>
      </c>
      <c r="H153" s="14" t="e">
        <f t="shared" si="12"/>
        <v>#DIV/0!</v>
      </c>
    </row>
    <row r="154" spans="1:8" ht="38.25" customHeight="1" x14ac:dyDescent="0.2">
      <c r="A154" s="13" t="s">
        <v>341</v>
      </c>
      <c r="B154" s="10" t="s">
        <v>340</v>
      </c>
      <c r="C154" s="10" t="s">
        <v>339</v>
      </c>
      <c r="D154" s="10" t="s">
        <v>338</v>
      </c>
      <c r="E154" s="10"/>
      <c r="F154" s="14">
        <f>F155</f>
        <v>1561</v>
      </c>
      <c r="G154" s="14">
        <f>G155</f>
        <v>1561</v>
      </c>
      <c r="H154" s="14">
        <f t="shared" si="12"/>
        <v>100</v>
      </c>
    </row>
    <row r="155" spans="1:8" x14ac:dyDescent="0.2">
      <c r="A155" s="13" t="s">
        <v>5</v>
      </c>
      <c r="B155" s="10" t="s">
        <v>340</v>
      </c>
      <c r="C155" s="10" t="s">
        <v>339</v>
      </c>
      <c r="D155" s="10" t="s">
        <v>338</v>
      </c>
      <c r="E155" s="10" t="s">
        <v>1</v>
      </c>
      <c r="F155" s="14">
        <v>1561</v>
      </c>
      <c r="G155" s="14">
        <v>1561</v>
      </c>
      <c r="H155" s="14">
        <f t="shared" si="12"/>
        <v>100</v>
      </c>
    </row>
    <row r="156" spans="1:8" ht="40.5" customHeight="1" x14ac:dyDescent="0.2">
      <c r="A156" s="29" t="s">
        <v>12</v>
      </c>
      <c r="B156" s="27" t="s">
        <v>340</v>
      </c>
      <c r="C156" s="27" t="s">
        <v>339</v>
      </c>
      <c r="D156" s="27" t="s">
        <v>11</v>
      </c>
      <c r="E156" s="27"/>
      <c r="F156" s="28">
        <f>F157</f>
        <v>2308</v>
      </c>
      <c r="G156" s="28">
        <f>G157</f>
        <v>2308</v>
      </c>
      <c r="H156" s="28">
        <f t="shared" si="12"/>
        <v>100</v>
      </c>
    </row>
    <row r="157" spans="1:8" ht="24" x14ac:dyDescent="0.2">
      <c r="A157" s="13" t="s">
        <v>372</v>
      </c>
      <c r="B157" s="10" t="s">
        <v>340</v>
      </c>
      <c r="C157" s="10" t="s">
        <v>339</v>
      </c>
      <c r="D157" s="10" t="s">
        <v>371</v>
      </c>
      <c r="E157" s="10"/>
      <c r="F157" s="14">
        <f>F158</f>
        <v>2308</v>
      </c>
      <c r="G157" s="14">
        <f>G158</f>
        <v>2308</v>
      </c>
      <c r="H157" s="14">
        <f t="shared" si="12"/>
        <v>100</v>
      </c>
    </row>
    <row r="158" spans="1:8" ht="28.5" customHeight="1" x14ac:dyDescent="0.2">
      <c r="A158" s="13" t="s">
        <v>370</v>
      </c>
      <c r="B158" s="10" t="s">
        <v>340</v>
      </c>
      <c r="C158" s="10" t="s">
        <v>339</v>
      </c>
      <c r="D158" s="10" t="s">
        <v>368</v>
      </c>
      <c r="E158" s="10"/>
      <c r="F158" s="14">
        <f>F159+F160</f>
        <v>2308</v>
      </c>
      <c r="G158" s="14">
        <f>G159+G160</f>
        <v>2308</v>
      </c>
      <c r="H158" s="14">
        <f t="shared" si="12"/>
        <v>100</v>
      </c>
    </row>
    <row r="159" spans="1:8" ht="28.5" customHeight="1" x14ac:dyDescent="0.2">
      <c r="A159" s="13" t="s">
        <v>29</v>
      </c>
      <c r="B159" s="10" t="s">
        <v>340</v>
      </c>
      <c r="C159" s="10" t="s">
        <v>339</v>
      </c>
      <c r="D159" s="10" t="s">
        <v>368</v>
      </c>
      <c r="E159" s="10" t="s">
        <v>25</v>
      </c>
      <c r="F159" s="14">
        <v>2033</v>
      </c>
      <c r="G159" s="14">
        <v>2033</v>
      </c>
      <c r="H159" s="14">
        <f t="shared" si="12"/>
        <v>100</v>
      </c>
    </row>
    <row r="160" spans="1:8" x14ac:dyDescent="0.2">
      <c r="A160" s="13" t="s">
        <v>5</v>
      </c>
      <c r="B160" s="10" t="s">
        <v>340</v>
      </c>
      <c r="C160" s="10" t="s">
        <v>339</v>
      </c>
      <c r="D160" s="10" t="s">
        <v>368</v>
      </c>
      <c r="E160" s="10" t="s">
        <v>1</v>
      </c>
      <c r="F160" s="39">
        <v>275</v>
      </c>
      <c r="G160" s="39">
        <v>275</v>
      </c>
      <c r="H160" s="14">
        <f t="shared" si="12"/>
        <v>100</v>
      </c>
    </row>
    <row r="161" spans="1:8" ht="14.25" customHeight="1" x14ac:dyDescent="0.2">
      <c r="A161" s="29" t="s">
        <v>337</v>
      </c>
      <c r="B161" s="27" t="s">
        <v>289</v>
      </c>
      <c r="C161" s="27"/>
      <c r="D161" s="27"/>
      <c r="E161" s="27"/>
      <c r="F161" s="28">
        <f>F162+F171+F188+F248+F183</f>
        <v>419380</v>
      </c>
      <c r="G161" s="28">
        <f>G162+G171+G188+G248+G183</f>
        <v>395382</v>
      </c>
      <c r="H161" s="28">
        <f t="shared" si="12"/>
        <v>94.277743335399876</v>
      </c>
    </row>
    <row r="162" spans="1:8" ht="14.25" customHeight="1" x14ac:dyDescent="0.2">
      <c r="A162" s="29" t="s">
        <v>336</v>
      </c>
      <c r="B162" s="27" t="s">
        <v>289</v>
      </c>
      <c r="C162" s="27" t="s">
        <v>328</v>
      </c>
      <c r="D162" s="27"/>
      <c r="E162" s="27"/>
      <c r="F162" s="28">
        <f>F163+F167</f>
        <v>624</v>
      </c>
      <c r="G162" s="28">
        <f>G163+G167</f>
        <v>605</v>
      </c>
      <c r="H162" s="28">
        <f t="shared" si="12"/>
        <v>96.955128205128204</v>
      </c>
    </row>
    <row r="163" spans="1:8" ht="15" customHeight="1" x14ac:dyDescent="0.2">
      <c r="A163" s="29" t="s">
        <v>47</v>
      </c>
      <c r="B163" s="27" t="s">
        <v>289</v>
      </c>
      <c r="C163" s="27" t="s">
        <v>328</v>
      </c>
      <c r="D163" s="27" t="s">
        <v>48</v>
      </c>
      <c r="E163" s="27"/>
      <c r="F163" s="28">
        <f t="shared" ref="F163:G165" si="13">F164</f>
        <v>519</v>
      </c>
      <c r="G163" s="28">
        <f t="shared" si="13"/>
        <v>501</v>
      </c>
      <c r="H163" s="28">
        <f t="shared" si="12"/>
        <v>96.531791907514446</v>
      </c>
    </row>
    <row r="164" spans="1:8" ht="15.75" customHeight="1" x14ac:dyDescent="0.2">
      <c r="A164" s="13" t="s">
        <v>47</v>
      </c>
      <c r="B164" s="10" t="s">
        <v>289</v>
      </c>
      <c r="C164" s="10" t="s">
        <v>328</v>
      </c>
      <c r="D164" s="10" t="s">
        <v>46</v>
      </c>
      <c r="E164" s="10"/>
      <c r="F164" s="14">
        <f t="shared" si="13"/>
        <v>519</v>
      </c>
      <c r="G164" s="14">
        <f t="shared" si="13"/>
        <v>501</v>
      </c>
      <c r="H164" s="14">
        <f t="shared" si="12"/>
        <v>96.531791907514446</v>
      </c>
    </row>
    <row r="165" spans="1:8" ht="51.75" customHeight="1" x14ac:dyDescent="0.2">
      <c r="A165" s="13" t="s">
        <v>335</v>
      </c>
      <c r="B165" s="10" t="s">
        <v>289</v>
      </c>
      <c r="C165" s="10" t="s">
        <v>328</v>
      </c>
      <c r="D165" s="10" t="s">
        <v>334</v>
      </c>
      <c r="E165" s="10"/>
      <c r="F165" s="14">
        <f t="shared" si="13"/>
        <v>519</v>
      </c>
      <c r="G165" s="14">
        <f t="shared" si="13"/>
        <v>501</v>
      </c>
      <c r="H165" s="14">
        <f t="shared" si="12"/>
        <v>96.531791907514446</v>
      </c>
    </row>
    <row r="166" spans="1:8" ht="24" customHeight="1" x14ac:dyDescent="0.2">
      <c r="A166" s="13" t="s">
        <v>29</v>
      </c>
      <c r="B166" s="10" t="s">
        <v>289</v>
      </c>
      <c r="C166" s="10" t="s">
        <v>328</v>
      </c>
      <c r="D166" s="10" t="s">
        <v>334</v>
      </c>
      <c r="E166" s="10" t="s">
        <v>25</v>
      </c>
      <c r="F166" s="14">
        <v>519</v>
      </c>
      <c r="G166" s="14">
        <v>501</v>
      </c>
      <c r="H166" s="14">
        <f t="shared" si="12"/>
        <v>96.531791907514446</v>
      </c>
    </row>
    <row r="167" spans="1:8" ht="36" x14ac:dyDescent="0.2">
      <c r="A167" s="29" t="s">
        <v>333</v>
      </c>
      <c r="B167" s="27" t="s">
        <v>289</v>
      </c>
      <c r="C167" s="27" t="s">
        <v>328</v>
      </c>
      <c r="D167" s="27" t="s">
        <v>332</v>
      </c>
      <c r="E167" s="27"/>
      <c r="F167" s="28">
        <f t="shared" ref="F167:G169" si="14">F168</f>
        <v>105</v>
      </c>
      <c r="G167" s="28">
        <f t="shared" si="14"/>
        <v>104</v>
      </c>
      <c r="H167" s="28">
        <f t="shared" si="12"/>
        <v>99.047619047619051</v>
      </c>
    </row>
    <row r="168" spans="1:8" ht="35.25" customHeight="1" x14ac:dyDescent="0.2">
      <c r="A168" s="13" t="s">
        <v>331</v>
      </c>
      <c r="B168" s="10" t="s">
        <v>289</v>
      </c>
      <c r="C168" s="10" t="s">
        <v>328</v>
      </c>
      <c r="D168" s="10" t="s">
        <v>330</v>
      </c>
      <c r="E168" s="10"/>
      <c r="F168" s="14">
        <f t="shared" si="14"/>
        <v>105</v>
      </c>
      <c r="G168" s="14">
        <f t="shared" si="14"/>
        <v>104</v>
      </c>
      <c r="H168" s="14">
        <f t="shared" si="12"/>
        <v>99.047619047619051</v>
      </c>
    </row>
    <row r="169" spans="1:8" x14ac:dyDescent="0.2">
      <c r="A169" s="13" t="s">
        <v>329</v>
      </c>
      <c r="B169" s="10" t="s">
        <v>289</v>
      </c>
      <c r="C169" s="10" t="s">
        <v>328</v>
      </c>
      <c r="D169" s="10" t="s">
        <v>327</v>
      </c>
      <c r="E169" s="10"/>
      <c r="F169" s="14">
        <f t="shared" si="14"/>
        <v>105</v>
      </c>
      <c r="G169" s="14">
        <f t="shared" si="14"/>
        <v>104</v>
      </c>
      <c r="H169" s="14">
        <f t="shared" si="12"/>
        <v>99.047619047619051</v>
      </c>
    </row>
    <row r="170" spans="1:8" ht="24" x14ac:dyDescent="0.2">
      <c r="A170" s="13" t="s">
        <v>29</v>
      </c>
      <c r="B170" s="10" t="s">
        <v>289</v>
      </c>
      <c r="C170" s="10" t="s">
        <v>328</v>
      </c>
      <c r="D170" s="10" t="s">
        <v>327</v>
      </c>
      <c r="E170" s="10" t="s">
        <v>25</v>
      </c>
      <c r="F170" s="14">
        <v>105</v>
      </c>
      <c r="G170" s="14">
        <v>104</v>
      </c>
      <c r="H170" s="14">
        <f t="shared" si="12"/>
        <v>99.047619047619051</v>
      </c>
    </row>
    <row r="171" spans="1:8" s="32" customFormat="1" x14ac:dyDescent="0.15">
      <c r="A171" s="29" t="s">
        <v>326</v>
      </c>
      <c r="B171" s="27" t="s">
        <v>289</v>
      </c>
      <c r="C171" s="27" t="s">
        <v>324</v>
      </c>
      <c r="D171" s="27"/>
      <c r="E171" s="27"/>
      <c r="F171" s="28">
        <f>F172+F178</f>
        <v>104882</v>
      </c>
      <c r="G171" s="28">
        <f>G172+G178</f>
        <v>88530</v>
      </c>
      <c r="H171" s="28">
        <f t="shared" si="12"/>
        <v>84.409145515913124</v>
      </c>
    </row>
    <row r="172" spans="1:8" x14ac:dyDescent="0.2">
      <c r="A172" s="29" t="s">
        <v>47</v>
      </c>
      <c r="B172" s="27" t="s">
        <v>289</v>
      </c>
      <c r="C172" s="27" t="s">
        <v>324</v>
      </c>
      <c r="D172" s="27" t="s">
        <v>48</v>
      </c>
      <c r="E172" s="27"/>
      <c r="F172" s="28">
        <f>F173</f>
        <v>71853</v>
      </c>
      <c r="G172" s="28">
        <f>G173</f>
        <v>71853</v>
      </c>
      <c r="H172" s="28">
        <f t="shared" si="12"/>
        <v>100</v>
      </c>
    </row>
    <row r="173" spans="1:8" x14ac:dyDescent="0.2">
      <c r="A173" s="13" t="s">
        <v>47</v>
      </c>
      <c r="B173" s="10" t="s">
        <v>289</v>
      </c>
      <c r="C173" s="10" t="s">
        <v>324</v>
      </c>
      <c r="D173" s="10" t="s">
        <v>46</v>
      </c>
      <c r="E173" s="10"/>
      <c r="F173" s="14">
        <f>F176+F174</f>
        <v>71853</v>
      </c>
      <c r="G173" s="14">
        <f>G176+G174</f>
        <v>71853</v>
      </c>
      <c r="H173" s="14">
        <f t="shared" si="12"/>
        <v>100</v>
      </c>
    </row>
    <row r="174" spans="1:8" ht="72" x14ac:dyDescent="0.2">
      <c r="A174" s="13" t="s">
        <v>549</v>
      </c>
      <c r="B174" s="10" t="s">
        <v>289</v>
      </c>
      <c r="C174" s="10" t="s">
        <v>324</v>
      </c>
      <c r="D174" s="10" t="s">
        <v>525</v>
      </c>
      <c r="E174" s="10"/>
      <c r="F174" s="14">
        <f>F175</f>
        <v>71853</v>
      </c>
      <c r="G174" s="14">
        <f>G175</f>
        <v>71853</v>
      </c>
      <c r="H174" s="14">
        <f t="shared" si="12"/>
        <v>100</v>
      </c>
    </row>
    <row r="175" spans="1:8" ht="24" x14ac:dyDescent="0.2">
      <c r="A175" s="13" t="s">
        <v>29</v>
      </c>
      <c r="B175" s="10" t="s">
        <v>289</v>
      </c>
      <c r="C175" s="10" t="s">
        <v>324</v>
      </c>
      <c r="D175" s="10" t="s">
        <v>525</v>
      </c>
      <c r="E175" s="10" t="s">
        <v>25</v>
      </c>
      <c r="F175" s="14">
        <v>71853</v>
      </c>
      <c r="G175" s="14">
        <v>71853</v>
      </c>
      <c r="H175" s="14">
        <f t="shared" si="12"/>
        <v>100</v>
      </c>
    </row>
    <row r="176" spans="1:8" ht="27" hidden="1" customHeight="1" x14ac:dyDescent="0.2">
      <c r="A176" s="13" t="s">
        <v>325</v>
      </c>
      <c r="B176" s="10" t="s">
        <v>289</v>
      </c>
      <c r="C176" s="10" t="s">
        <v>324</v>
      </c>
      <c r="D176" s="10" t="s">
        <v>323</v>
      </c>
      <c r="E176" s="10"/>
      <c r="F176" s="14">
        <f>F177</f>
        <v>0</v>
      </c>
      <c r="G176" s="14">
        <f>G177</f>
        <v>0</v>
      </c>
      <c r="H176" s="14" t="e">
        <f t="shared" si="12"/>
        <v>#DIV/0!</v>
      </c>
    </row>
    <row r="177" spans="1:8" ht="24" hidden="1" x14ac:dyDescent="0.2">
      <c r="A177" s="13" t="s">
        <v>29</v>
      </c>
      <c r="B177" s="10" t="s">
        <v>289</v>
      </c>
      <c r="C177" s="10" t="s">
        <v>324</v>
      </c>
      <c r="D177" s="10" t="s">
        <v>323</v>
      </c>
      <c r="E177" s="10" t="s">
        <v>25</v>
      </c>
      <c r="F177" s="14">
        <f>50-50</f>
        <v>0</v>
      </c>
      <c r="G177" s="14">
        <f>50-50</f>
        <v>0</v>
      </c>
      <c r="H177" s="14" t="e">
        <f t="shared" si="12"/>
        <v>#DIV/0!</v>
      </c>
    </row>
    <row r="178" spans="1:8" ht="24" x14ac:dyDescent="0.2">
      <c r="A178" s="36" t="s">
        <v>480</v>
      </c>
      <c r="B178" s="27" t="s">
        <v>289</v>
      </c>
      <c r="C178" s="27" t="s">
        <v>324</v>
      </c>
      <c r="D178" s="27" t="s">
        <v>483</v>
      </c>
      <c r="E178" s="10"/>
      <c r="F178" s="14">
        <f>F179</f>
        <v>33029</v>
      </c>
      <c r="G178" s="14">
        <f>G179</f>
        <v>16677</v>
      </c>
      <c r="H178" s="14">
        <f t="shared" si="12"/>
        <v>50.491991885918431</v>
      </c>
    </row>
    <row r="179" spans="1:8" ht="36" x14ac:dyDescent="0.2">
      <c r="A179" s="11" t="s">
        <v>481</v>
      </c>
      <c r="B179" s="10" t="s">
        <v>289</v>
      </c>
      <c r="C179" s="10" t="s">
        <v>324</v>
      </c>
      <c r="D179" s="10" t="s">
        <v>484</v>
      </c>
      <c r="E179" s="10"/>
      <c r="F179" s="14">
        <f>F180</f>
        <v>33029</v>
      </c>
      <c r="G179" s="14">
        <f>G180</f>
        <v>16677</v>
      </c>
      <c r="H179" s="14">
        <f t="shared" si="12"/>
        <v>50.491991885918431</v>
      </c>
    </row>
    <row r="180" spans="1:8" ht="24" x14ac:dyDescent="0.2">
      <c r="A180" s="11" t="s">
        <v>482</v>
      </c>
      <c r="B180" s="10" t="s">
        <v>289</v>
      </c>
      <c r="C180" s="10" t="s">
        <v>324</v>
      </c>
      <c r="D180" s="10" t="s">
        <v>485</v>
      </c>
      <c r="E180" s="10"/>
      <c r="F180" s="14">
        <f>F182+F181</f>
        <v>33029</v>
      </c>
      <c r="G180" s="14">
        <f>G182+G181</f>
        <v>16677</v>
      </c>
      <c r="H180" s="14">
        <f t="shared" si="12"/>
        <v>50.491991885918431</v>
      </c>
    </row>
    <row r="181" spans="1:8" ht="24" x14ac:dyDescent="0.2">
      <c r="A181" s="13" t="s">
        <v>29</v>
      </c>
      <c r="B181" s="10" t="s">
        <v>289</v>
      </c>
      <c r="C181" s="10" t="s">
        <v>324</v>
      </c>
      <c r="D181" s="10" t="s">
        <v>485</v>
      </c>
      <c r="E181" s="10" t="s">
        <v>25</v>
      </c>
      <c r="F181" s="14">
        <v>5729</v>
      </c>
      <c r="G181" s="14">
        <v>2750</v>
      </c>
      <c r="H181" s="14">
        <f t="shared" si="12"/>
        <v>48.001396404259033</v>
      </c>
    </row>
    <row r="182" spans="1:8" ht="24" x14ac:dyDescent="0.2">
      <c r="A182" s="11" t="s">
        <v>486</v>
      </c>
      <c r="B182" s="10" t="s">
        <v>289</v>
      </c>
      <c r="C182" s="10" t="s">
        <v>324</v>
      </c>
      <c r="D182" s="10" t="s">
        <v>485</v>
      </c>
      <c r="E182" s="10" t="s">
        <v>74</v>
      </c>
      <c r="F182" s="14">
        <v>27300</v>
      </c>
      <c r="G182" s="14">
        <v>13927</v>
      </c>
      <c r="H182" s="14">
        <f t="shared" si="12"/>
        <v>51.014652014652015</v>
      </c>
    </row>
    <row r="183" spans="1:8" x14ac:dyDescent="0.2">
      <c r="A183" s="36" t="s">
        <v>517</v>
      </c>
      <c r="B183" s="27" t="s">
        <v>289</v>
      </c>
      <c r="C183" s="27" t="s">
        <v>519</v>
      </c>
      <c r="D183" s="27"/>
      <c r="E183" s="27"/>
      <c r="F183" s="28">
        <f t="shared" ref="F183:G186" si="15">F184</f>
        <v>116</v>
      </c>
      <c r="G183" s="28">
        <f t="shared" si="15"/>
        <v>116</v>
      </c>
      <c r="H183" s="28">
        <f t="shared" si="12"/>
        <v>100</v>
      </c>
    </row>
    <row r="184" spans="1:8" x14ac:dyDescent="0.2">
      <c r="A184" s="36" t="s">
        <v>47</v>
      </c>
      <c r="B184" s="27" t="s">
        <v>289</v>
      </c>
      <c r="C184" s="27" t="s">
        <v>519</v>
      </c>
      <c r="D184" s="27" t="s">
        <v>48</v>
      </c>
      <c r="E184" s="27"/>
      <c r="F184" s="28">
        <f t="shared" si="15"/>
        <v>116</v>
      </c>
      <c r="G184" s="28">
        <f t="shared" si="15"/>
        <v>116</v>
      </c>
      <c r="H184" s="28">
        <f t="shared" si="12"/>
        <v>100</v>
      </c>
    </row>
    <row r="185" spans="1:8" x14ac:dyDescent="0.2">
      <c r="A185" s="11" t="s">
        <v>47</v>
      </c>
      <c r="B185" s="10" t="s">
        <v>289</v>
      </c>
      <c r="C185" s="10" t="s">
        <v>519</v>
      </c>
      <c r="D185" s="10" t="s">
        <v>46</v>
      </c>
      <c r="E185" s="10"/>
      <c r="F185" s="14">
        <f t="shared" si="15"/>
        <v>116</v>
      </c>
      <c r="G185" s="14">
        <f t="shared" si="15"/>
        <v>116</v>
      </c>
      <c r="H185" s="14">
        <f t="shared" si="12"/>
        <v>100</v>
      </c>
    </row>
    <row r="186" spans="1:8" ht="36" x14ac:dyDescent="0.2">
      <c r="A186" s="11" t="s">
        <v>518</v>
      </c>
      <c r="B186" s="10" t="s">
        <v>289</v>
      </c>
      <c r="C186" s="10" t="s">
        <v>519</v>
      </c>
      <c r="D186" s="10" t="s">
        <v>520</v>
      </c>
      <c r="E186" s="10"/>
      <c r="F186" s="14">
        <f t="shared" si="15"/>
        <v>116</v>
      </c>
      <c r="G186" s="14">
        <f t="shared" si="15"/>
        <v>116</v>
      </c>
      <c r="H186" s="14">
        <f t="shared" si="12"/>
        <v>100</v>
      </c>
    </row>
    <row r="187" spans="1:8" ht="24" x14ac:dyDescent="0.2">
      <c r="A187" s="11" t="s">
        <v>29</v>
      </c>
      <c r="B187" s="10" t="s">
        <v>289</v>
      </c>
      <c r="C187" s="10" t="s">
        <v>519</v>
      </c>
      <c r="D187" s="10" t="s">
        <v>520</v>
      </c>
      <c r="E187" s="10" t="s">
        <v>25</v>
      </c>
      <c r="F187" s="14">
        <v>116</v>
      </c>
      <c r="G187" s="14">
        <v>116</v>
      </c>
      <c r="H187" s="14">
        <f t="shared" si="12"/>
        <v>100</v>
      </c>
    </row>
    <row r="188" spans="1:8" x14ac:dyDescent="0.2">
      <c r="A188" s="29" t="s">
        <v>322</v>
      </c>
      <c r="B188" s="27" t="s">
        <v>289</v>
      </c>
      <c r="C188" s="27" t="s">
        <v>304</v>
      </c>
      <c r="D188" s="27"/>
      <c r="E188" s="27"/>
      <c r="F188" s="28">
        <f>F193+F189+F242</f>
        <v>311284</v>
      </c>
      <c r="G188" s="28">
        <f>G193+G189+G242</f>
        <v>303657</v>
      </c>
      <c r="H188" s="28">
        <f t="shared" si="12"/>
        <v>97.549825882473883</v>
      </c>
    </row>
    <row r="189" spans="1:8" ht="24" hidden="1" x14ac:dyDescent="0.2">
      <c r="A189" s="29" t="s">
        <v>346</v>
      </c>
      <c r="B189" s="27" t="s">
        <v>289</v>
      </c>
      <c r="C189" s="27" t="s">
        <v>304</v>
      </c>
      <c r="D189" s="27" t="s">
        <v>345</v>
      </c>
      <c r="E189" s="27"/>
      <c r="F189" s="28">
        <f t="shared" ref="F189:G191" si="16">F190</f>
        <v>0</v>
      </c>
      <c r="G189" s="28">
        <f t="shared" si="16"/>
        <v>0</v>
      </c>
      <c r="H189" s="28" t="e">
        <f t="shared" si="12"/>
        <v>#DIV/0!</v>
      </c>
    </row>
    <row r="190" spans="1:8" ht="24" hidden="1" x14ac:dyDescent="0.2">
      <c r="A190" s="13" t="s">
        <v>344</v>
      </c>
      <c r="B190" s="10" t="s">
        <v>289</v>
      </c>
      <c r="C190" s="10" t="s">
        <v>304</v>
      </c>
      <c r="D190" s="10" t="s">
        <v>343</v>
      </c>
      <c r="E190" s="10"/>
      <c r="F190" s="14">
        <f t="shared" si="16"/>
        <v>0</v>
      </c>
      <c r="G190" s="14">
        <f t="shared" si="16"/>
        <v>0</v>
      </c>
      <c r="H190" s="28" t="e">
        <f t="shared" si="12"/>
        <v>#DIV/0!</v>
      </c>
    </row>
    <row r="191" spans="1:8" hidden="1" x14ac:dyDescent="0.2">
      <c r="A191" s="13" t="s">
        <v>431</v>
      </c>
      <c r="B191" s="10" t="s">
        <v>289</v>
      </c>
      <c r="C191" s="10" t="s">
        <v>304</v>
      </c>
      <c r="D191" s="10" t="s">
        <v>432</v>
      </c>
      <c r="E191" s="10"/>
      <c r="F191" s="14">
        <f t="shared" si="16"/>
        <v>0</v>
      </c>
      <c r="G191" s="14">
        <f t="shared" si="16"/>
        <v>0</v>
      </c>
      <c r="H191" s="28" t="e">
        <f t="shared" si="12"/>
        <v>#DIV/0!</v>
      </c>
    </row>
    <row r="192" spans="1:8" ht="24" hidden="1" x14ac:dyDescent="0.2">
      <c r="A192" s="13" t="s">
        <v>44</v>
      </c>
      <c r="B192" s="10" t="s">
        <v>289</v>
      </c>
      <c r="C192" s="10" t="s">
        <v>304</v>
      </c>
      <c r="D192" s="10" t="s">
        <v>432</v>
      </c>
      <c r="E192" s="10" t="s">
        <v>41</v>
      </c>
      <c r="F192" s="14">
        <f>200-200</f>
        <v>0</v>
      </c>
      <c r="G192" s="14">
        <f>200-200</f>
        <v>0</v>
      </c>
      <c r="H192" s="28" t="e">
        <f t="shared" si="12"/>
        <v>#DIV/0!</v>
      </c>
    </row>
    <row r="193" spans="1:8" ht="36" customHeight="1" x14ac:dyDescent="0.2">
      <c r="A193" s="29" t="s">
        <v>321</v>
      </c>
      <c r="B193" s="27" t="s">
        <v>289</v>
      </c>
      <c r="C193" s="27" t="s">
        <v>304</v>
      </c>
      <c r="D193" s="27" t="s">
        <v>320</v>
      </c>
      <c r="E193" s="27"/>
      <c r="F193" s="28">
        <f>F194+F200+F235+F230</f>
        <v>292140</v>
      </c>
      <c r="G193" s="28">
        <f>G194+G200+G235+G230</f>
        <v>284559</v>
      </c>
      <c r="H193" s="28">
        <f t="shared" si="12"/>
        <v>97.405011295953997</v>
      </c>
    </row>
    <row r="194" spans="1:8" ht="36" x14ac:dyDescent="0.2">
      <c r="A194" s="13" t="s">
        <v>319</v>
      </c>
      <c r="B194" s="10" t="s">
        <v>289</v>
      </c>
      <c r="C194" s="10" t="s">
        <v>304</v>
      </c>
      <c r="D194" s="10" t="s">
        <v>318</v>
      </c>
      <c r="E194" s="10"/>
      <c r="F194" s="14">
        <f>F195</f>
        <v>41359</v>
      </c>
      <c r="G194" s="14">
        <f>G195</f>
        <v>35790</v>
      </c>
      <c r="H194" s="14">
        <f t="shared" si="12"/>
        <v>86.53497424986098</v>
      </c>
    </row>
    <row r="195" spans="1:8" ht="38.25" customHeight="1" x14ac:dyDescent="0.2">
      <c r="A195" s="13" t="s">
        <v>317</v>
      </c>
      <c r="B195" s="10" t="s">
        <v>289</v>
      </c>
      <c r="C195" s="10" t="s">
        <v>304</v>
      </c>
      <c r="D195" s="10" t="s">
        <v>316</v>
      </c>
      <c r="E195" s="10"/>
      <c r="F195" s="14">
        <f>F196+F197</f>
        <v>41359</v>
      </c>
      <c r="G195" s="14">
        <f>G196+G197</f>
        <v>35790</v>
      </c>
      <c r="H195" s="14">
        <f t="shared" si="12"/>
        <v>86.53497424986098</v>
      </c>
    </row>
    <row r="196" spans="1:8" ht="22.5" customHeight="1" x14ac:dyDescent="0.2">
      <c r="A196" s="13" t="s">
        <v>29</v>
      </c>
      <c r="B196" s="10" t="s">
        <v>289</v>
      </c>
      <c r="C196" s="10" t="s">
        <v>304</v>
      </c>
      <c r="D196" s="10" t="s">
        <v>316</v>
      </c>
      <c r="E196" s="10" t="s">
        <v>25</v>
      </c>
      <c r="F196" s="14">
        <v>37770</v>
      </c>
      <c r="G196" s="14">
        <v>32242</v>
      </c>
      <c r="H196" s="14">
        <f t="shared" si="12"/>
        <v>85.364045538787394</v>
      </c>
    </row>
    <row r="197" spans="1:8" ht="24" x14ac:dyDescent="0.2">
      <c r="A197" s="13" t="s">
        <v>486</v>
      </c>
      <c r="B197" s="10" t="s">
        <v>289</v>
      </c>
      <c r="C197" s="10" t="s">
        <v>304</v>
      </c>
      <c r="D197" s="10" t="s">
        <v>316</v>
      </c>
      <c r="E197" s="10" t="s">
        <v>74</v>
      </c>
      <c r="F197" s="14">
        <v>3589</v>
      </c>
      <c r="G197" s="14">
        <v>3548</v>
      </c>
      <c r="H197" s="14">
        <f t="shared" si="12"/>
        <v>98.857620507105054</v>
      </c>
    </row>
    <row r="198" spans="1:8" ht="24" hidden="1" x14ac:dyDescent="0.2">
      <c r="A198" s="13" t="s">
        <v>315</v>
      </c>
      <c r="B198" s="10" t="s">
        <v>289</v>
      </c>
      <c r="C198" s="10" t="s">
        <v>304</v>
      </c>
      <c r="D198" s="10" t="s">
        <v>314</v>
      </c>
      <c r="E198" s="10"/>
      <c r="F198" s="14"/>
      <c r="G198" s="14"/>
      <c r="H198" s="14" t="e">
        <f t="shared" si="12"/>
        <v>#DIV/0!</v>
      </c>
    </row>
    <row r="199" spans="1:8" ht="24" hidden="1" x14ac:dyDescent="0.2">
      <c r="A199" s="13" t="s">
        <v>307</v>
      </c>
      <c r="B199" s="10" t="s">
        <v>289</v>
      </c>
      <c r="C199" s="10" t="s">
        <v>304</v>
      </c>
      <c r="D199" s="10" t="s">
        <v>314</v>
      </c>
      <c r="E199" s="10" t="s">
        <v>25</v>
      </c>
      <c r="F199" s="14">
        <v>0</v>
      </c>
      <c r="G199" s="14">
        <v>0</v>
      </c>
      <c r="H199" s="14" t="e">
        <f t="shared" si="12"/>
        <v>#DIV/0!</v>
      </c>
    </row>
    <row r="200" spans="1:8" ht="37.5" customHeight="1" x14ac:dyDescent="0.2">
      <c r="A200" s="13" t="s">
        <v>313</v>
      </c>
      <c r="B200" s="10" t="s">
        <v>289</v>
      </c>
      <c r="C200" s="10" t="s">
        <v>304</v>
      </c>
      <c r="D200" s="10" t="s">
        <v>312</v>
      </c>
      <c r="E200" s="10"/>
      <c r="F200" s="14">
        <f>F204+F201+F208+F210+F212+F214+F216+F218+F220+F222+F224+F226+F228</f>
        <v>25759</v>
      </c>
      <c r="G200" s="14">
        <f>G204+G201+G208+G210+G212+G214+G216+G218+G220+G222+G224+G226+G228</f>
        <v>24498</v>
      </c>
      <c r="H200" s="14">
        <f t="shared" si="12"/>
        <v>95.104623626693581</v>
      </c>
    </row>
    <row r="201" spans="1:8" ht="37.5" customHeight="1" x14ac:dyDescent="0.2">
      <c r="A201" s="13" t="s">
        <v>433</v>
      </c>
      <c r="B201" s="10" t="s">
        <v>289</v>
      </c>
      <c r="C201" s="10" t="s">
        <v>304</v>
      </c>
      <c r="D201" s="10" t="s">
        <v>434</v>
      </c>
      <c r="E201" s="10"/>
      <c r="F201" s="14">
        <f>F202+F203</f>
        <v>4309</v>
      </c>
      <c r="G201" s="14">
        <f>G202+G203</f>
        <v>4231</v>
      </c>
      <c r="H201" s="14">
        <f t="shared" si="12"/>
        <v>98.189835228591321</v>
      </c>
    </row>
    <row r="202" spans="1:8" ht="28.5" customHeight="1" x14ac:dyDescent="0.2">
      <c r="A202" s="13" t="s">
        <v>29</v>
      </c>
      <c r="B202" s="10" t="s">
        <v>289</v>
      </c>
      <c r="C202" s="10" t="s">
        <v>304</v>
      </c>
      <c r="D202" s="10" t="s">
        <v>434</v>
      </c>
      <c r="E202" s="10" t="s">
        <v>25</v>
      </c>
      <c r="F202" s="14">
        <v>4272</v>
      </c>
      <c r="G202" s="14">
        <v>4194</v>
      </c>
      <c r="H202" s="14">
        <f t="shared" si="12"/>
        <v>98.174157303370791</v>
      </c>
    </row>
    <row r="203" spans="1:8" ht="28.5" customHeight="1" x14ac:dyDescent="0.2">
      <c r="A203" s="13" t="s">
        <v>486</v>
      </c>
      <c r="B203" s="10" t="s">
        <v>289</v>
      </c>
      <c r="C203" s="10" t="s">
        <v>304</v>
      </c>
      <c r="D203" s="10" t="s">
        <v>434</v>
      </c>
      <c r="E203" s="10" t="s">
        <v>74</v>
      </c>
      <c r="F203" s="14">
        <v>37</v>
      </c>
      <c r="G203" s="14">
        <v>37</v>
      </c>
      <c r="H203" s="14">
        <f t="shared" si="12"/>
        <v>100</v>
      </c>
    </row>
    <row r="204" spans="1:8" ht="24" hidden="1" x14ac:dyDescent="0.2">
      <c r="A204" s="13" t="s">
        <v>311</v>
      </c>
      <c r="B204" s="10" t="s">
        <v>289</v>
      </c>
      <c r="C204" s="10" t="s">
        <v>304</v>
      </c>
      <c r="D204" s="10" t="s">
        <v>310</v>
      </c>
      <c r="E204" s="10"/>
      <c r="F204" s="14">
        <f>F206+F207</f>
        <v>0</v>
      </c>
      <c r="G204" s="14">
        <f>G206+G207</f>
        <v>0</v>
      </c>
      <c r="H204" s="14" t="e">
        <f t="shared" si="12"/>
        <v>#DIV/0!</v>
      </c>
    </row>
    <row r="205" spans="1:8" ht="24" hidden="1" x14ac:dyDescent="0.2">
      <c r="A205" s="13" t="s">
        <v>307</v>
      </c>
      <c r="B205" s="10" t="s">
        <v>289</v>
      </c>
      <c r="C205" s="10" t="s">
        <v>304</v>
      </c>
      <c r="D205" s="10" t="s">
        <v>310</v>
      </c>
      <c r="E205" s="10" t="s">
        <v>25</v>
      </c>
      <c r="F205" s="14">
        <v>0</v>
      </c>
      <c r="G205" s="14">
        <v>0</v>
      </c>
      <c r="H205" s="14" t="e">
        <f t="shared" si="12"/>
        <v>#DIV/0!</v>
      </c>
    </row>
    <row r="206" spans="1:8" hidden="1" x14ac:dyDescent="0.2">
      <c r="A206" s="13" t="s">
        <v>5</v>
      </c>
      <c r="B206" s="10" t="s">
        <v>289</v>
      </c>
      <c r="C206" s="10" t="s">
        <v>304</v>
      </c>
      <c r="D206" s="10" t="s">
        <v>310</v>
      </c>
      <c r="E206" s="10" t="s">
        <v>1</v>
      </c>
      <c r="F206" s="14">
        <f>9955-9955</f>
        <v>0</v>
      </c>
      <c r="G206" s="14">
        <f>9955-9955</f>
        <v>0</v>
      </c>
      <c r="H206" s="14" t="e">
        <f t="shared" si="12"/>
        <v>#DIV/0!</v>
      </c>
    </row>
    <row r="207" spans="1:8" ht="24" hidden="1" x14ac:dyDescent="0.2">
      <c r="A207" s="13" t="s">
        <v>44</v>
      </c>
      <c r="B207" s="10" t="s">
        <v>289</v>
      </c>
      <c r="C207" s="10" t="s">
        <v>304</v>
      </c>
      <c r="D207" s="10" t="s">
        <v>310</v>
      </c>
      <c r="E207" s="10" t="s">
        <v>41</v>
      </c>
      <c r="F207" s="14">
        <f>8495-8495</f>
        <v>0</v>
      </c>
      <c r="G207" s="14">
        <f>8495-8495</f>
        <v>0</v>
      </c>
      <c r="H207" s="14" t="e">
        <f t="shared" ref="H207:H270" si="17">G207/F207*100</f>
        <v>#DIV/0!</v>
      </c>
    </row>
    <row r="208" spans="1:8" ht="24" x14ac:dyDescent="0.2">
      <c r="A208" s="13" t="s">
        <v>435</v>
      </c>
      <c r="B208" s="10" t="s">
        <v>289</v>
      </c>
      <c r="C208" s="10" t="s">
        <v>304</v>
      </c>
      <c r="D208" s="10" t="s">
        <v>446</v>
      </c>
      <c r="E208" s="10"/>
      <c r="F208" s="14">
        <f>F209</f>
        <v>1253</v>
      </c>
      <c r="G208" s="14">
        <f>G209</f>
        <v>1085</v>
      </c>
      <c r="H208" s="14">
        <f t="shared" si="17"/>
        <v>86.592178770949729</v>
      </c>
    </row>
    <row r="209" spans="1:8" ht="24" x14ac:dyDescent="0.2">
      <c r="A209" s="13" t="s">
        <v>44</v>
      </c>
      <c r="B209" s="10" t="s">
        <v>289</v>
      </c>
      <c r="C209" s="10" t="s">
        <v>304</v>
      </c>
      <c r="D209" s="10" t="s">
        <v>446</v>
      </c>
      <c r="E209" s="10" t="s">
        <v>41</v>
      </c>
      <c r="F209" s="14">
        <v>1253</v>
      </c>
      <c r="G209" s="14">
        <v>1085</v>
      </c>
      <c r="H209" s="14">
        <f t="shared" si="17"/>
        <v>86.592178770949729</v>
      </c>
    </row>
    <row r="210" spans="1:8" ht="24" x14ac:dyDescent="0.2">
      <c r="A210" s="13" t="s">
        <v>436</v>
      </c>
      <c r="B210" s="10" t="s">
        <v>289</v>
      </c>
      <c r="C210" s="10" t="s">
        <v>304</v>
      </c>
      <c r="D210" s="10" t="s">
        <v>447</v>
      </c>
      <c r="E210" s="10"/>
      <c r="F210" s="14">
        <f>F211</f>
        <v>1503</v>
      </c>
      <c r="G210" s="14">
        <f>G211</f>
        <v>1503</v>
      </c>
      <c r="H210" s="14">
        <f t="shared" si="17"/>
        <v>100</v>
      </c>
    </row>
    <row r="211" spans="1:8" ht="24" x14ac:dyDescent="0.2">
      <c r="A211" s="13" t="s">
        <v>44</v>
      </c>
      <c r="B211" s="10" t="s">
        <v>289</v>
      </c>
      <c r="C211" s="10" t="s">
        <v>304</v>
      </c>
      <c r="D211" s="10" t="s">
        <v>447</v>
      </c>
      <c r="E211" s="10" t="s">
        <v>41</v>
      </c>
      <c r="F211" s="14">
        <v>1503</v>
      </c>
      <c r="G211" s="14">
        <v>1503</v>
      </c>
      <c r="H211" s="14">
        <f t="shared" si="17"/>
        <v>100</v>
      </c>
    </row>
    <row r="212" spans="1:8" ht="24" x14ac:dyDescent="0.2">
      <c r="A212" s="13" t="s">
        <v>437</v>
      </c>
      <c r="B212" s="10" t="s">
        <v>289</v>
      </c>
      <c r="C212" s="10" t="s">
        <v>304</v>
      </c>
      <c r="D212" s="10" t="s">
        <v>448</v>
      </c>
      <c r="E212" s="10"/>
      <c r="F212" s="14">
        <f>F213</f>
        <v>951</v>
      </c>
      <c r="G212" s="14">
        <f>G213</f>
        <v>846</v>
      </c>
      <c r="H212" s="14">
        <f t="shared" si="17"/>
        <v>88.958990536277611</v>
      </c>
    </row>
    <row r="213" spans="1:8" ht="24" x14ac:dyDescent="0.2">
      <c r="A213" s="13" t="s">
        <v>44</v>
      </c>
      <c r="B213" s="10" t="s">
        <v>289</v>
      </c>
      <c r="C213" s="10" t="s">
        <v>304</v>
      </c>
      <c r="D213" s="10" t="s">
        <v>448</v>
      </c>
      <c r="E213" s="10" t="s">
        <v>41</v>
      </c>
      <c r="F213" s="14">
        <v>951</v>
      </c>
      <c r="G213" s="14">
        <v>846</v>
      </c>
      <c r="H213" s="14">
        <f t="shared" si="17"/>
        <v>88.958990536277611</v>
      </c>
    </row>
    <row r="214" spans="1:8" ht="24" x14ac:dyDescent="0.2">
      <c r="A214" s="13" t="s">
        <v>438</v>
      </c>
      <c r="B214" s="10" t="s">
        <v>289</v>
      </c>
      <c r="C214" s="10" t="s">
        <v>304</v>
      </c>
      <c r="D214" s="10" t="s">
        <v>449</v>
      </c>
      <c r="E214" s="10"/>
      <c r="F214" s="14">
        <f>F215</f>
        <v>334</v>
      </c>
      <c r="G214" s="14">
        <f>G215</f>
        <v>289</v>
      </c>
      <c r="H214" s="14">
        <f t="shared" si="17"/>
        <v>86.526946107784426</v>
      </c>
    </row>
    <row r="215" spans="1:8" ht="24" x14ac:dyDescent="0.2">
      <c r="A215" s="13" t="s">
        <v>44</v>
      </c>
      <c r="B215" s="10" t="s">
        <v>289</v>
      </c>
      <c r="C215" s="10" t="s">
        <v>304</v>
      </c>
      <c r="D215" s="10" t="s">
        <v>449</v>
      </c>
      <c r="E215" s="10" t="s">
        <v>41</v>
      </c>
      <c r="F215" s="14">
        <v>334</v>
      </c>
      <c r="G215" s="14">
        <v>289</v>
      </c>
      <c r="H215" s="14">
        <f t="shared" si="17"/>
        <v>86.526946107784426</v>
      </c>
    </row>
    <row r="216" spans="1:8" ht="24" x14ac:dyDescent="0.2">
      <c r="A216" s="13" t="s">
        <v>439</v>
      </c>
      <c r="B216" s="10" t="s">
        <v>289</v>
      </c>
      <c r="C216" s="10" t="s">
        <v>304</v>
      </c>
      <c r="D216" s="10" t="s">
        <v>450</v>
      </c>
      <c r="E216" s="10"/>
      <c r="F216" s="14">
        <f>F217</f>
        <v>418</v>
      </c>
      <c r="G216" s="14">
        <f>G217</f>
        <v>350</v>
      </c>
      <c r="H216" s="14">
        <f t="shared" si="17"/>
        <v>83.732057416267949</v>
      </c>
    </row>
    <row r="217" spans="1:8" ht="24" x14ac:dyDescent="0.2">
      <c r="A217" s="13" t="s">
        <v>44</v>
      </c>
      <c r="B217" s="10" t="s">
        <v>289</v>
      </c>
      <c r="C217" s="10" t="s">
        <v>304</v>
      </c>
      <c r="D217" s="10" t="s">
        <v>450</v>
      </c>
      <c r="E217" s="10" t="s">
        <v>41</v>
      </c>
      <c r="F217" s="14">
        <v>418</v>
      </c>
      <c r="G217" s="14">
        <v>350</v>
      </c>
      <c r="H217" s="14">
        <f t="shared" si="17"/>
        <v>83.732057416267949</v>
      </c>
    </row>
    <row r="218" spans="1:8" ht="24" x14ac:dyDescent="0.2">
      <c r="A218" s="13" t="s">
        <v>440</v>
      </c>
      <c r="B218" s="10" t="s">
        <v>289</v>
      </c>
      <c r="C218" s="10" t="s">
        <v>304</v>
      </c>
      <c r="D218" s="10" t="s">
        <v>451</v>
      </c>
      <c r="E218" s="10"/>
      <c r="F218" s="14">
        <f>F219</f>
        <v>501</v>
      </c>
      <c r="G218" s="14">
        <f>G219</f>
        <v>414</v>
      </c>
      <c r="H218" s="14">
        <f t="shared" si="17"/>
        <v>82.634730538922156</v>
      </c>
    </row>
    <row r="219" spans="1:8" ht="24" x14ac:dyDescent="0.2">
      <c r="A219" s="13" t="s">
        <v>44</v>
      </c>
      <c r="B219" s="10" t="s">
        <v>289</v>
      </c>
      <c r="C219" s="10" t="s">
        <v>304</v>
      </c>
      <c r="D219" s="10" t="s">
        <v>451</v>
      </c>
      <c r="E219" s="10" t="s">
        <v>41</v>
      </c>
      <c r="F219" s="14">
        <v>501</v>
      </c>
      <c r="G219" s="14">
        <v>414</v>
      </c>
      <c r="H219" s="14">
        <f t="shared" si="17"/>
        <v>82.634730538922156</v>
      </c>
    </row>
    <row r="220" spans="1:8" ht="24" x14ac:dyDescent="0.2">
      <c r="A220" s="13" t="s">
        <v>441</v>
      </c>
      <c r="B220" s="10" t="s">
        <v>289</v>
      </c>
      <c r="C220" s="10" t="s">
        <v>304</v>
      </c>
      <c r="D220" s="10" t="s">
        <v>452</v>
      </c>
      <c r="E220" s="10"/>
      <c r="F220" s="14">
        <f>F221</f>
        <v>5130</v>
      </c>
      <c r="G220" s="14">
        <f>G221</f>
        <v>5130</v>
      </c>
      <c r="H220" s="14">
        <f t="shared" si="17"/>
        <v>100</v>
      </c>
    </row>
    <row r="221" spans="1:8" ht="24" x14ac:dyDescent="0.2">
      <c r="A221" s="13" t="s">
        <v>44</v>
      </c>
      <c r="B221" s="10" t="s">
        <v>289</v>
      </c>
      <c r="C221" s="10" t="s">
        <v>304</v>
      </c>
      <c r="D221" s="10" t="s">
        <v>452</v>
      </c>
      <c r="E221" s="10" t="s">
        <v>41</v>
      </c>
      <c r="F221" s="14">
        <v>5130</v>
      </c>
      <c r="G221" s="14">
        <v>5130</v>
      </c>
      <c r="H221" s="14">
        <f t="shared" si="17"/>
        <v>100</v>
      </c>
    </row>
    <row r="222" spans="1:8" ht="24" x14ac:dyDescent="0.2">
      <c r="A222" s="13" t="s">
        <v>442</v>
      </c>
      <c r="B222" s="10" t="s">
        <v>289</v>
      </c>
      <c r="C222" s="10" t="s">
        <v>304</v>
      </c>
      <c r="D222" s="10" t="s">
        <v>453</v>
      </c>
      <c r="E222" s="10"/>
      <c r="F222" s="14">
        <f>F223</f>
        <v>1293</v>
      </c>
      <c r="G222" s="14">
        <f>G223</f>
        <v>1117</v>
      </c>
      <c r="H222" s="14">
        <f t="shared" si="17"/>
        <v>86.388244392884758</v>
      </c>
    </row>
    <row r="223" spans="1:8" ht="24" x14ac:dyDescent="0.2">
      <c r="A223" s="13" t="s">
        <v>44</v>
      </c>
      <c r="B223" s="10" t="s">
        <v>289</v>
      </c>
      <c r="C223" s="10" t="s">
        <v>304</v>
      </c>
      <c r="D223" s="10" t="s">
        <v>453</v>
      </c>
      <c r="E223" s="10" t="s">
        <v>41</v>
      </c>
      <c r="F223" s="14">
        <v>1293</v>
      </c>
      <c r="G223" s="14">
        <v>1117</v>
      </c>
      <c r="H223" s="14">
        <f t="shared" si="17"/>
        <v>86.388244392884758</v>
      </c>
    </row>
    <row r="224" spans="1:8" ht="24" x14ac:dyDescent="0.2">
      <c r="A224" s="13" t="s">
        <v>443</v>
      </c>
      <c r="B224" s="10" t="s">
        <v>289</v>
      </c>
      <c r="C224" s="10" t="s">
        <v>304</v>
      </c>
      <c r="D224" s="10" t="s">
        <v>454</v>
      </c>
      <c r="E224" s="10"/>
      <c r="F224" s="14">
        <f>F225</f>
        <v>808</v>
      </c>
      <c r="G224" s="14">
        <f>G225</f>
        <v>730</v>
      </c>
      <c r="H224" s="14">
        <f t="shared" si="17"/>
        <v>90.346534653465355</v>
      </c>
    </row>
    <row r="225" spans="1:9" ht="24" x14ac:dyDescent="0.2">
      <c r="A225" s="13" t="s">
        <v>44</v>
      </c>
      <c r="B225" s="10" t="s">
        <v>289</v>
      </c>
      <c r="C225" s="10" t="s">
        <v>304</v>
      </c>
      <c r="D225" s="10" t="s">
        <v>454</v>
      </c>
      <c r="E225" s="10" t="s">
        <v>41</v>
      </c>
      <c r="F225" s="14">
        <v>808</v>
      </c>
      <c r="G225" s="14">
        <v>730</v>
      </c>
      <c r="H225" s="14">
        <f t="shared" si="17"/>
        <v>90.346534653465355</v>
      </c>
    </row>
    <row r="226" spans="1:9" ht="24" x14ac:dyDescent="0.2">
      <c r="A226" s="13" t="s">
        <v>444</v>
      </c>
      <c r="B226" s="10" t="s">
        <v>289</v>
      </c>
      <c r="C226" s="10" t="s">
        <v>304</v>
      </c>
      <c r="D226" s="10" t="s">
        <v>455</v>
      </c>
      <c r="E226" s="10"/>
      <c r="F226" s="14">
        <f>F227</f>
        <v>3036</v>
      </c>
      <c r="G226" s="14">
        <f>G227</f>
        <v>2580</v>
      </c>
      <c r="H226" s="14">
        <f t="shared" si="17"/>
        <v>84.980237154150188</v>
      </c>
    </row>
    <row r="227" spans="1:9" ht="24" x14ac:dyDescent="0.2">
      <c r="A227" s="13" t="s">
        <v>44</v>
      </c>
      <c r="B227" s="10" t="s">
        <v>289</v>
      </c>
      <c r="C227" s="10" t="s">
        <v>304</v>
      </c>
      <c r="D227" s="10" t="s">
        <v>455</v>
      </c>
      <c r="E227" s="10" t="s">
        <v>41</v>
      </c>
      <c r="F227" s="14">
        <v>3036</v>
      </c>
      <c r="G227" s="14">
        <v>2580</v>
      </c>
      <c r="H227" s="14">
        <f t="shared" si="17"/>
        <v>84.980237154150188</v>
      </c>
    </row>
    <row r="228" spans="1:9" ht="24" x14ac:dyDescent="0.2">
      <c r="A228" s="13" t="s">
        <v>445</v>
      </c>
      <c r="B228" s="10" t="s">
        <v>289</v>
      </c>
      <c r="C228" s="10" t="s">
        <v>304</v>
      </c>
      <c r="D228" s="10" t="s">
        <v>310</v>
      </c>
      <c r="E228" s="10"/>
      <c r="F228" s="14">
        <f>F229</f>
        <v>6223</v>
      </c>
      <c r="G228" s="14">
        <f>G229</f>
        <v>6223</v>
      </c>
      <c r="H228" s="14">
        <f t="shared" si="17"/>
        <v>100</v>
      </c>
    </row>
    <row r="229" spans="1:9" ht="24" x14ac:dyDescent="0.2">
      <c r="A229" s="13" t="s">
        <v>44</v>
      </c>
      <c r="B229" s="10" t="s">
        <v>289</v>
      </c>
      <c r="C229" s="10" t="s">
        <v>304</v>
      </c>
      <c r="D229" s="10" t="s">
        <v>310</v>
      </c>
      <c r="E229" s="10" t="s">
        <v>41</v>
      </c>
      <c r="F229" s="14">
        <v>6223</v>
      </c>
      <c r="G229" s="14">
        <v>6223</v>
      </c>
      <c r="H229" s="14">
        <f t="shared" si="17"/>
        <v>100</v>
      </c>
    </row>
    <row r="230" spans="1:9" ht="24" x14ac:dyDescent="0.2">
      <c r="A230" s="13" t="s">
        <v>550</v>
      </c>
      <c r="B230" s="10" t="s">
        <v>289</v>
      </c>
      <c r="C230" s="10" t="s">
        <v>304</v>
      </c>
      <c r="D230" s="10" t="s">
        <v>553</v>
      </c>
      <c r="E230" s="10"/>
      <c r="F230" s="14">
        <f>F231+F233</f>
        <v>134455</v>
      </c>
      <c r="G230" s="14">
        <f>G231+G233</f>
        <v>134455</v>
      </c>
      <c r="H230" s="14">
        <f t="shared" si="17"/>
        <v>100</v>
      </c>
    </row>
    <row r="231" spans="1:9" ht="24" x14ac:dyDescent="0.2">
      <c r="A231" s="13" t="s">
        <v>551</v>
      </c>
      <c r="B231" s="10" t="s">
        <v>289</v>
      </c>
      <c r="C231" s="10" t="s">
        <v>304</v>
      </c>
      <c r="D231" s="10" t="s">
        <v>554</v>
      </c>
      <c r="E231" s="10"/>
      <c r="F231" s="14">
        <f>F232</f>
        <v>44746</v>
      </c>
      <c r="G231" s="14">
        <f>G232</f>
        <v>44746</v>
      </c>
      <c r="H231" s="14">
        <f t="shared" si="17"/>
        <v>100</v>
      </c>
    </row>
    <row r="232" spans="1:9" ht="24" x14ac:dyDescent="0.2">
      <c r="A232" s="13" t="s">
        <v>29</v>
      </c>
      <c r="B232" s="10" t="s">
        <v>289</v>
      </c>
      <c r="C232" s="10" t="s">
        <v>304</v>
      </c>
      <c r="D232" s="10" t="s">
        <v>554</v>
      </c>
      <c r="E232" s="10" t="s">
        <v>25</v>
      </c>
      <c r="F232" s="14">
        <f>44745+1</f>
        <v>44746</v>
      </c>
      <c r="G232" s="14">
        <v>44746</v>
      </c>
      <c r="H232" s="14">
        <f t="shared" si="17"/>
        <v>100</v>
      </c>
    </row>
    <row r="233" spans="1:9" ht="36" x14ac:dyDescent="0.2">
      <c r="A233" s="13" t="s">
        <v>552</v>
      </c>
      <c r="B233" s="10" t="s">
        <v>289</v>
      </c>
      <c r="C233" s="10" t="s">
        <v>304</v>
      </c>
      <c r="D233" s="10" t="s">
        <v>555</v>
      </c>
      <c r="E233" s="10"/>
      <c r="F233" s="14">
        <f>F234</f>
        <v>89709</v>
      </c>
      <c r="G233" s="14">
        <f>G234</f>
        <v>89709</v>
      </c>
      <c r="H233" s="14">
        <f t="shared" si="17"/>
        <v>100</v>
      </c>
    </row>
    <row r="234" spans="1:9" ht="24" x14ac:dyDescent="0.2">
      <c r="A234" s="13" t="s">
        <v>29</v>
      </c>
      <c r="B234" s="10" t="s">
        <v>289</v>
      </c>
      <c r="C234" s="10" t="s">
        <v>304</v>
      </c>
      <c r="D234" s="10" t="s">
        <v>555</v>
      </c>
      <c r="E234" s="10" t="s">
        <v>25</v>
      </c>
      <c r="F234" s="14">
        <v>89709</v>
      </c>
      <c r="G234" s="14">
        <v>89709</v>
      </c>
      <c r="H234" s="14">
        <f t="shared" si="17"/>
        <v>100</v>
      </c>
    </row>
    <row r="235" spans="1:9" ht="19.5" customHeight="1" x14ac:dyDescent="0.2">
      <c r="A235" s="13" t="s">
        <v>422</v>
      </c>
      <c r="B235" s="10" t="s">
        <v>289</v>
      </c>
      <c r="C235" s="10" t="s">
        <v>304</v>
      </c>
      <c r="D235" s="10" t="s">
        <v>309</v>
      </c>
      <c r="E235" s="10"/>
      <c r="F235" s="14">
        <f>F236</f>
        <v>90567</v>
      </c>
      <c r="G235" s="14">
        <f>G236</f>
        <v>89816</v>
      </c>
      <c r="H235" s="14">
        <f t="shared" si="17"/>
        <v>99.170779643799619</v>
      </c>
    </row>
    <row r="236" spans="1:9" ht="36" x14ac:dyDescent="0.2">
      <c r="A236" s="13" t="s">
        <v>308</v>
      </c>
      <c r="B236" s="10" t="s">
        <v>289</v>
      </c>
      <c r="C236" s="10" t="s">
        <v>304</v>
      </c>
      <c r="D236" s="10" t="s">
        <v>306</v>
      </c>
      <c r="E236" s="10"/>
      <c r="F236" s="14">
        <f>F238+F237+F241</f>
        <v>90567</v>
      </c>
      <c r="G236" s="14">
        <f>G238+G237+G241</f>
        <v>89816</v>
      </c>
      <c r="H236" s="14">
        <f t="shared" si="17"/>
        <v>99.170779643799619</v>
      </c>
    </row>
    <row r="237" spans="1:9" ht="24" x14ac:dyDescent="0.2">
      <c r="A237" s="13" t="s">
        <v>29</v>
      </c>
      <c r="B237" s="10" t="s">
        <v>289</v>
      </c>
      <c r="C237" s="10" t="s">
        <v>304</v>
      </c>
      <c r="D237" s="10" t="s">
        <v>306</v>
      </c>
      <c r="E237" s="10" t="s">
        <v>25</v>
      </c>
      <c r="F237" s="14">
        <v>15811</v>
      </c>
      <c r="G237" s="14">
        <v>15059</v>
      </c>
      <c r="H237" s="14">
        <f t="shared" si="17"/>
        <v>95.243817595345021</v>
      </c>
    </row>
    <row r="238" spans="1:9" ht="24" x14ac:dyDescent="0.2">
      <c r="A238" s="13" t="s">
        <v>486</v>
      </c>
      <c r="B238" s="10" t="s">
        <v>289</v>
      </c>
      <c r="C238" s="10" t="s">
        <v>304</v>
      </c>
      <c r="D238" s="10" t="s">
        <v>306</v>
      </c>
      <c r="E238" s="10" t="s">
        <v>74</v>
      </c>
      <c r="F238" s="14">
        <f>71725-1</f>
        <v>71724</v>
      </c>
      <c r="G238" s="14">
        <v>71725</v>
      </c>
      <c r="H238" s="14">
        <f t="shared" si="17"/>
        <v>100.00139423345044</v>
      </c>
      <c r="I238" s="2">
        <v>-1</v>
      </c>
    </row>
    <row r="239" spans="1:9" ht="36" hidden="1" x14ac:dyDescent="0.2">
      <c r="A239" s="13" t="s">
        <v>305</v>
      </c>
      <c r="B239" s="10" t="s">
        <v>289</v>
      </c>
      <c r="C239" s="10" t="s">
        <v>304</v>
      </c>
      <c r="D239" s="10" t="s">
        <v>306</v>
      </c>
      <c r="E239" s="10" t="s">
        <v>74</v>
      </c>
      <c r="F239" s="14"/>
      <c r="G239" s="14"/>
      <c r="H239" s="14" t="e">
        <f t="shared" si="17"/>
        <v>#DIV/0!</v>
      </c>
    </row>
    <row r="240" spans="1:9" ht="14.25" hidden="1" customHeight="1" x14ac:dyDescent="0.2">
      <c r="A240" s="13" t="s">
        <v>76</v>
      </c>
      <c r="B240" s="10" t="s">
        <v>289</v>
      </c>
      <c r="C240" s="10" t="s">
        <v>304</v>
      </c>
      <c r="D240" s="10" t="s">
        <v>306</v>
      </c>
      <c r="E240" s="10" t="s">
        <v>74</v>
      </c>
      <c r="F240" s="14"/>
      <c r="G240" s="14"/>
      <c r="H240" s="14" t="e">
        <f t="shared" si="17"/>
        <v>#DIV/0!</v>
      </c>
    </row>
    <row r="241" spans="1:8" ht="14.25" customHeight="1" x14ac:dyDescent="0.2">
      <c r="A241" s="13" t="s">
        <v>157</v>
      </c>
      <c r="B241" s="10" t="s">
        <v>289</v>
      </c>
      <c r="C241" s="10" t="s">
        <v>304</v>
      </c>
      <c r="D241" s="10" t="s">
        <v>306</v>
      </c>
      <c r="E241" s="10" t="s">
        <v>155</v>
      </c>
      <c r="F241" s="14">
        <v>3032</v>
      </c>
      <c r="G241" s="14">
        <v>3032</v>
      </c>
      <c r="H241" s="14">
        <f t="shared" si="17"/>
        <v>100</v>
      </c>
    </row>
    <row r="242" spans="1:8" ht="14.25" customHeight="1" x14ac:dyDescent="0.2">
      <c r="A242" s="36" t="s">
        <v>47</v>
      </c>
      <c r="B242" s="27" t="s">
        <v>289</v>
      </c>
      <c r="C242" s="27" t="s">
        <v>304</v>
      </c>
      <c r="D242" s="27" t="s">
        <v>48</v>
      </c>
      <c r="E242" s="10"/>
      <c r="F242" s="28">
        <f t="shared" ref="F242:G242" si="18">F243</f>
        <v>19144</v>
      </c>
      <c r="G242" s="28">
        <f t="shared" si="18"/>
        <v>19098</v>
      </c>
      <c r="H242" s="14">
        <f t="shared" si="17"/>
        <v>99.759715837860426</v>
      </c>
    </row>
    <row r="243" spans="1:8" ht="14.25" customHeight="1" x14ac:dyDescent="0.2">
      <c r="A243" s="11" t="s">
        <v>47</v>
      </c>
      <c r="B243" s="10" t="s">
        <v>289</v>
      </c>
      <c r="C243" s="10" t="s">
        <v>304</v>
      </c>
      <c r="D243" s="10" t="s">
        <v>46</v>
      </c>
      <c r="E243" s="10"/>
      <c r="F243" s="14">
        <f>F244+F246</f>
        <v>19144</v>
      </c>
      <c r="G243" s="14">
        <f>G244+G246</f>
        <v>19098</v>
      </c>
      <c r="H243" s="14">
        <f t="shared" si="17"/>
        <v>99.759715837860426</v>
      </c>
    </row>
    <row r="244" spans="1:8" ht="72" x14ac:dyDescent="0.2">
      <c r="A244" s="11" t="s">
        <v>549</v>
      </c>
      <c r="B244" s="10" t="s">
        <v>289</v>
      </c>
      <c r="C244" s="10" t="s">
        <v>304</v>
      </c>
      <c r="D244" s="10" t="s">
        <v>525</v>
      </c>
      <c r="E244" s="10"/>
      <c r="F244" s="14">
        <f>F245</f>
        <v>16804</v>
      </c>
      <c r="G244" s="14">
        <f>G245</f>
        <v>16758</v>
      </c>
      <c r="H244" s="14">
        <f t="shared" si="17"/>
        <v>99.726255653415848</v>
      </c>
    </row>
    <row r="245" spans="1:8" ht="24" x14ac:dyDescent="0.2">
      <c r="A245" s="13" t="s">
        <v>29</v>
      </c>
      <c r="B245" s="10" t="s">
        <v>289</v>
      </c>
      <c r="C245" s="10" t="s">
        <v>304</v>
      </c>
      <c r="D245" s="10" t="s">
        <v>525</v>
      </c>
      <c r="E245" s="10" t="s">
        <v>25</v>
      </c>
      <c r="F245" s="14">
        <f>16803+1</f>
        <v>16804</v>
      </c>
      <c r="G245" s="14">
        <v>16758</v>
      </c>
      <c r="H245" s="14">
        <f t="shared" si="17"/>
        <v>99.726255653415848</v>
      </c>
    </row>
    <row r="246" spans="1:8" ht="36" x14ac:dyDescent="0.2">
      <c r="A246" s="13" t="s">
        <v>556</v>
      </c>
      <c r="B246" s="10" t="s">
        <v>289</v>
      </c>
      <c r="C246" s="10" t="s">
        <v>304</v>
      </c>
      <c r="D246" s="10" t="s">
        <v>557</v>
      </c>
      <c r="E246" s="10"/>
      <c r="F246" s="14">
        <f>F247</f>
        <v>2340</v>
      </c>
      <c r="G246" s="14">
        <f>G247</f>
        <v>2340</v>
      </c>
      <c r="H246" s="14">
        <f t="shared" si="17"/>
        <v>100</v>
      </c>
    </row>
    <row r="247" spans="1:8" x14ac:dyDescent="0.2">
      <c r="A247" s="13" t="s">
        <v>157</v>
      </c>
      <c r="B247" s="10" t="s">
        <v>289</v>
      </c>
      <c r="C247" s="10" t="s">
        <v>304</v>
      </c>
      <c r="D247" s="10" t="s">
        <v>557</v>
      </c>
      <c r="E247" s="10" t="s">
        <v>155</v>
      </c>
      <c r="F247" s="14">
        <v>2340</v>
      </c>
      <c r="G247" s="14">
        <v>2340</v>
      </c>
      <c r="H247" s="14">
        <f t="shared" si="17"/>
        <v>100</v>
      </c>
    </row>
    <row r="248" spans="1:8" ht="14.25" customHeight="1" x14ac:dyDescent="0.2">
      <c r="A248" s="29" t="s">
        <v>303</v>
      </c>
      <c r="B248" s="27" t="s">
        <v>289</v>
      </c>
      <c r="C248" s="27" t="s">
        <v>288</v>
      </c>
      <c r="D248" s="27"/>
      <c r="E248" s="27"/>
      <c r="F248" s="28">
        <f>F249+F255</f>
        <v>2474</v>
      </c>
      <c r="G248" s="28">
        <f>G249+G255</f>
        <v>2474</v>
      </c>
      <c r="H248" s="28">
        <f t="shared" si="17"/>
        <v>100</v>
      </c>
    </row>
    <row r="249" spans="1:8" ht="14.25" customHeight="1" x14ac:dyDescent="0.2">
      <c r="A249" s="29" t="s">
        <v>47</v>
      </c>
      <c r="B249" s="27" t="s">
        <v>289</v>
      </c>
      <c r="C249" s="27" t="s">
        <v>288</v>
      </c>
      <c r="D249" s="27" t="s">
        <v>48</v>
      </c>
      <c r="E249" s="27"/>
      <c r="F249" s="28">
        <f t="shared" ref="F249:G251" si="19">F250</f>
        <v>399</v>
      </c>
      <c r="G249" s="28">
        <f t="shared" si="19"/>
        <v>399</v>
      </c>
      <c r="H249" s="14">
        <f t="shared" si="17"/>
        <v>100</v>
      </c>
    </row>
    <row r="250" spans="1:8" x14ac:dyDescent="0.2">
      <c r="A250" s="13" t="s">
        <v>47</v>
      </c>
      <c r="B250" s="10" t="s">
        <v>289</v>
      </c>
      <c r="C250" s="10" t="s">
        <v>288</v>
      </c>
      <c r="D250" s="10" t="s">
        <v>46</v>
      </c>
      <c r="E250" s="10"/>
      <c r="F250" s="14">
        <f t="shared" si="19"/>
        <v>399</v>
      </c>
      <c r="G250" s="14">
        <f t="shared" si="19"/>
        <v>399</v>
      </c>
      <c r="H250" s="14">
        <f t="shared" si="17"/>
        <v>100</v>
      </c>
    </row>
    <row r="251" spans="1:8" x14ac:dyDescent="0.2">
      <c r="A251" s="13" t="s">
        <v>302</v>
      </c>
      <c r="B251" s="10" t="s">
        <v>289</v>
      </c>
      <c r="C251" s="10" t="s">
        <v>288</v>
      </c>
      <c r="D251" s="10" t="s">
        <v>301</v>
      </c>
      <c r="E251" s="10"/>
      <c r="F251" s="14">
        <f t="shared" si="19"/>
        <v>399</v>
      </c>
      <c r="G251" s="14">
        <f t="shared" si="19"/>
        <v>399</v>
      </c>
      <c r="H251" s="14">
        <f t="shared" si="17"/>
        <v>100</v>
      </c>
    </row>
    <row r="252" spans="1:8" ht="24" x14ac:dyDescent="0.2">
      <c r="A252" s="13" t="s">
        <v>29</v>
      </c>
      <c r="B252" s="10" t="s">
        <v>289</v>
      </c>
      <c r="C252" s="10" t="s">
        <v>288</v>
      </c>
      <c r="D252" s="10" t="s">
        <v>301</v>
      </c>
      <c r="E252" s="10" t="s">
        <v>25</v>
      </c>
      <c r="F252" s="14">
        <v>399</v>
      </c>
      <c r="G252" s="14">
        <v>399</v>
      </c>
      <c r="H252" s="14">
        <f t="shared" si="17"/>
        <v>100</v>
      </c>
    </row>
    <row r="253" spans="1:8" ht="12.75" hidden="1" customHeight="1" x14ac:dyDescent="0.2">
      <c r="A253" s="13" t="s">
        <v>300</v>
      </c>
      <c r="B253" s="10" t="s">
        <v>289</v>
      </c>
      <c r="C253" s="10" t="s">
        <v>288</v>
      </c>
      <c r="D253" s="10" t="s">
        <v>299</v>
      </c>
      <c r="E253" s="10"/>
      <c r="F253" s="14">
        <f>F254</f>
        <v>0</v>
      </c>
      <c r="G253" s="14">
        <f>G254</f>
        <v>0</v>
      </c>
      <c r="H253" s="14" t="e">
        <f t="shared" si="17"/>
        <v>#DIV/0!</v>
      </c>
    </row>
    <row r="254" spans="1:8" ht="24" hidden="1" x14ac:dyDescent="0.2">
      <c r="A254" s="13" t="s">
        <v>120</v>
      </c>
      <c r="B254" s="10" t="s">
        <v>289</v>
      </c>
      <c r="C254" s="10" t="s">
        <v>288</v>
      </c>
      <c r="D254" s="10" t="s">
        <v>299</v>
      </c>
      <c r="E254" s="10" t="s">
        <v>25</v>
      </c>
      <c r="F254" s="14">
        <v>0</v>
      </c>
      <c r="G254" s="14">
        <v>0</v>
      </c>
      <c r="H254" s="14" t="e">
        <f t="shared" si="17"/>
        <v>#DIV/0!</v>
      </c>
    </row>
    <row r="255" spans="1:8" ht="52.5" customHeight="1" x14ac:dyDescent="0.2">
      <c r="A255" s="29" t="s">
        <v>298</v>
      </c>
      <c r="B255" s="27" t="s">
        <v>289</v>
      </c>
      <c r="C255" s="27" t="s">
        <v>288</v>
      </c>
      <c r="D255" s="27" t="s">
        <v>297</v>
      </c>
      <c r="E255" s="27"/>
      <c r="F255" s="28">
        <f>F256+F259</f>
        <v>2075</v>
      </c>
      <c r="G255" s="28">
        <f>G256+G259</f>
        <v>2075</v>
      </c>
      <c r="H255" s="14">
        <f t="shared" si="17"/>
        <v>100</v>
      </c>
    </row>
    <row r="256" spans="1:8" x14ac:dyDescent="0.2">
      <c r="A256" s="13" t="s">
        <v>296</v>
      </c>
      <c r="B256" s="10" t="s">
        <v>289</v>
      </c>
      <c r="C256" s="10" t="s">
        <v>288</v>
      </c>
      <c r="D256" s="10" t="s">
        <v>295</v>
      </c>
      <c r="E256" s="10"/>
      <c r="F256" s="14">
        <f>F257</f>
        <v>2075</v>
      </c>
      <c r="G256" s="14">
        <f>G257</f>
        <v>2075</v>
      </c>
      <c r="H256" s="14">
        <f t="shared" si="17"/>
        <v>100</v>
      </c>
    </row>
    <row r="257" spans="1:8" ht="77.25" customHeight="1" x14ac:dyDescent="0.2">
      <c r="A257" s="13" t="s">
        <v>294</v>
      </c>
      <c r="B257" s="10" t="s">
        <v>289</v>
      </c>
      <c r="C257" s="10" t="s">
        <v>288</v>
      </c>
      <c r="D257" s="10" t="s">
        <v>293</v>
      </c>
      <c r="E257" s="10"/>
      <c r="F257" s="14">
        <f>F258</f>
        <v>2075</v>
      </c>
      <c r="G257" s="14">
        <f>G258</f>
        <v>2075</v>
      </c>
      <c r="H257" s="14">
        <f t="shared" si="17"/>
        <v>100</v>
      </c>
    </row>
    <row r="258" spans="1:8" ht="18.75" customHeight="1" x14ac:dyDescent="0.2">
      <c r="A258" s="13" t="s">
        <v>157</v>
      </c>
      <c r="B258" s="10" t="s">
        <v>289</v>
      </c>
      <c r="C258" s="10" t="s">
        <v>288</v>
      </c>
      <c r="D258" s="10" t="s">
        <v>293</v>
      </c>
      <c r="E258" s="10" t="s">
        <v>155</v>
      </c>
      <c r="F258" s="14">
        <v>2075</v>
      </c>
      <c r="G258" s="14">
        <v>2075</v>
      </c>
      <c r="H258" s="14">
        <f t="shared" si="17"/>
        <v>100</v>
      </c>
    </row>
    <row r="259" spans="1:8" ht="15" hidden="1" customHeight="1" x14ac:dyDescent="0.2">
      <c r="A259" s="13" t="s">
        <v>292</v>
      </c>
      <c r="B259" s="10" t="s">
        <v>289</v>
      </c>
      <c r="C259" s="10" t="s">
        <v>288</v>
      </c>
      <c r="D259" s="10" t="s">
        <v>291</v>
      </c>
      <c r="E259" s="10"/>
      <c r="F259" s="14">
        <f>F260</f>
        <v>0</v>
      </c>
      <c r="G259" s="14">
        <f>G260</f>
        <v>0</v>
      </c>
      <c r="H259" s="14" t="e">
        <f t="shared" si="17"/>
        <v>#DIV/0!</v>
      </c>
    </row>
    <row r="260" spans="1:8" ht="36" hidden="1" x14ac:dyDescent="0.2">
      <c r="A260" s="13" t="s">
        <v>290</v>
      </c>
      <c r="B260" s="10" t="s">
        <v>289</v>
      </c>
      <c r="C260" s="10" t="s">
        <v>288</v>
      </c>
      <c r="D260" s="10" t="s">
        <v>287</v>
      </c>
      <c r="E260" s="10"/>
      <c r="F260" s="14">
        <f>F261</f>
        <v>0</v>
      </c>
      <c r="G260" s="14">
        <f>G261</f>
        <v>0</v>
      </c>
      <c r="H260" s="14" t="e">
        <f t="shared" si="17"/>
        <v>#DIV/0!</v>
      </c>
    </row>
    <row r="261" spans="1:8" ht="27" hidden="1" customHeight="1" x14ac:dyDescent="0.2">
      <c r="A261" s="13" t="s">
        <v>29</v>
      </c>
      <c r="B261" s="10" t="s">
        <v>289</v>
      </c>
      <c r="C261" s="10" t="s">
        <v>288</v>
      </c>
      <c r="D261" s="10" t="s">
        <v>287</v>
      </c>
      <c r="E261" s="10" t="s">
        <v>25</v>
      </c>
      <c r="F261" s="14"/>
      <c r="G261" s="14"/>
      <c r="H261" s="14" t="e">
        <f t="shared" si="17"/>
        <v>#DIV/0!</v>
      </c>
    </row>
    <row r="262" spans="1:8" ht="14.25" customHeight="1" x14ac:dyDescent="0.2">
      <c r="A262" s="29" t="s">
        <v>286</v>
      </c>
      <c r="B262" s="27" t="s">
        <v>223</v>
      </c>
      <c r="C262" s="27"/>
      <c r="D262" s="27"/>
      <c r="E262" s="27"/>
      <c r="F262" s="28">
        <f>F263+F281+F365+F360</f>
        <v>199037</v>
      </c>
      <c r="G262" s="28">
        <f>G263+G281+G365+G360</f>
        <v>99914</v>
      </c>
      <c r="H262" s="28">
        <f t="shared" si="17"/>
        <v>50.198706773112534</v>
      </c>
    </row>
    <row r="263" spans="1:8" ht="14.25" customHeight="1" x14ac:dyDescent="0.2">
      <c r="A263" s="29" t="s">
        <v>285</v>
      </c>
      <c r="B263" s="27" t="s">
        <v>223</v>
      </c>
      <c r="C263" s="27" t="s">
        <v>283</v>
      </c>
      <c r="D263" s="27"/>
      <c r="E263" s="27"/>
      <c r="F263" s="28">
        <f>F264+F270</f>
        <v>132696</v>
      </c>
      <c r="G263" s="28">
        <f>G264+G270</f>
        <v>36809</v>
      </c>
      <c r="H263" s="28">
        <f t="shared" si="17"/>
        <v>27.739344064628924</v>
      </c>
    </row>
    <row r="264" spans="1:8" ht="13.5" customHeight="1" x14ac:dyDescent="0.2">
      <c r="A264" s="29" t="s">
        <v>47</v>
      </c>
      <c r="B264" s="27" t="s">
        <v>223</v>
      </c>
      <c r="C264" s="27" t="s">
        <v>283</v>
      </c>
      <c r="D264" s="27" t="s">
        <v>48</v>
      </c>
      <c r="E264" s="27"/>
      <c r="F264" s="28">
        <f>F265</f>
        <v>153</v>
      </c>
      <c r="G264" s="28">
        <f>G265</f>
        <v>152</v>
      </c>
      <c r="H264" s="28">
        <f t="shared" si="17"/>
        <v>99.346405228758172</v>
      </c>
    </row>
    <row r="265" spans="1:8" ht="18" customHeight="1" x14ac:dyDescent="0.2">
      <c r="A265" s="13" t="s">
        <v>47</v>
      </c>
      <c r="B265" s="10" t="s">
        <v>223</v>
      </c>
      <c r="C265" s="10" t="s">
        <v>283</v>
      </c>
      <c r="D265" s="10" t="s">
        <v>46</v>
      </c>
      <c r="E265" s="10"/>
      <c r="F265" s="14">
        <f>F268+F266</f>
        <v>153</v>
      </c>
      <c r="G265" s="14">
        <f>G268+G266</f>
        <v>152</v>
      </c>
      <c r="H265" s="14">
        <f t="shared" si="17"/>
        <v>99.346405228758172</v>
      </c>
    </row>
    <row r="266" spans="1:8" ht="18" customHeight="1" x14ac:dyDescent="0.2">
      <c r="A266" s="13" t="s">
        <v>300</v>
      </c>
      <c r="B266" s="10" t="s">
        <v>223</v>
      </c>
      <c r="C266" s="10" t="s">
        <v>283</v>
      </c>
      <c r="D266" s="10" t="s">
        <v>299</v>
      </c>
      <c r="E266" s="10"/>
      <c r="F266" s="14">
        <f>F267</f>
        <v>16</v>
      </c>
      <c r="G266" s="14">
        <f>G267</f>
        <v>16</v>
      </c>
      <c r="H266" s="14">
        <f t="shared" si="17"/>
        <v>100</v>
      </c>
    </row>
    <row r="267" spans="1:8" ht="25.5" customHeight="1" x14ac:dyDescent="0.2">
      <c r="A267" s="13" t="s">
        <v>29</v>
      </c>
      <c r="B267" s="10" t="s">
        <v>223</v>
      </c>
      <c r="C267" s="10" t="s">
        <v>283</v>
      </c>
      <c r="D267" s="10" t="s">
        <v>299</v>
      </c>
      <c r="E267" s="10" t="s">
        <v>25</v>
      </c>
      <c r="F267" s="14">
        <v>16</v>
      </c>
      <c r="G267" s="14">
        <v>16</v>
      </c>
      <c r="H267" s="14">
        <f t="shared" si="17"/>
        <v>100</v>
      </c>
    </row>
    <row r="268" spans="1:8" ht="27" customHeight="1" x14ac:dyDescent="0.2">
      <c r="A268" s="13" t="s">
        <v>284</v>
      </c>
      <c r="B268" s="10" t="s">
        <v>223</v>
      </c>
      <c r="C268" s="10" t="s">
        <v>283</v>
      </c>
      <c r="D268" s="10" t="s">
        <v>282</v>
      </c>
      <c r="E268" s="10"/>
      <c r="F268" s="14">
        <f>F269</f>
        <v>137</v>
      </c>
      <c r="G268" s="14">
        <f>G269</f>
        <v>136</v>
      </c>
      <c r="H268" s="14">
        <f t="shared" si="17"/>
        <v>99.270072992700733</v>
      </c>
    </row>
    <row r="269" spans="1:8" ht="24" x14ac:dyDescent="0.2">
      <c r="A269" s="13" t="s">
        <v>29</v>
      </c>
      <c r="B269" s="10" t="s">
        <v>223</v>
      </c>
      <c r="C269" s="10" t="s">
        <v>283</v>
      </c>
      <c r="D269" s="10" t="s">
        <v>282</v>
      </c>
      <c r="E269" s="10" t="s">
        <v>25</v>
      </c>
      <c r="F269" s="14">
        <v>137</v>
      </c>
      <c r="G269" s="14">
        <v>136</v>
      </c>
      <c r="H269" s="14">
        <f t="shared" si="17"/>
        <v>99.270072992700733</v>
      </c>
    </row>
    <row r="270" spans="1:8" ht="60" x14ac:dyDescent="0.2">
      <c r="A270" s="29" t="s">
        <v>456</v>
      </c>
      <c r="B270" s="27" t="s">
        <v>223</v>
      </c>
      <c r="C270" s="27" t="s">
        <v>283</v>
      </c>
      <c r="D270" s="27" t="s">
        <v>457</v>
      </c>
      <c r="E270" s="27"/>
      <c r="F270" s="28">
        <f>F271</f>
        <v>132543</v>
      </c>
      <c r="G270" s="28">
        <f>G271</f>
        <v>36657</v>
      </c>
      <c r="H270" s="28">
        <f t="shared" si="17"/>
        <v>27.656685000339515</v>
      </c>
    </row>
    <row r="271" spans="1:8" ht="36" x14ac:dyDescent="0.2">
      <c r="A271" s="13" t="s">
        <v>487</v>
      </c>
      <c r="B271" s="10" t="s">
        <v>223</v>
      </c>
      <c r="C271" s="10" t="s">
        <v>283</v>
      </c>
      <c r="D271" s="10" t="s">
        <v>458</v>
      </c>
      <c r="E271" s="10"/>
      <c r="F271" s="14">
        <f>F275+F272+F278</f>
        <v>132543</v>
      </c>
      <c r="G271" s="14">
        <f>G275+G272+G278</f>
        <v>36657</v>
      </c>
      <c r="H271" s="14">
        <f t="shared" ref="H271:H334" si="20">G271/F271*100</f>
        <v>27.656685000339515</v>
      </c>
    </row>
    <row r="272" spans="1:8" ht="24" x14ac:dyDescent="0.2">
      <c r="A272" s="13" t="s">
        <v>488</v>
      </c>
      <c r="B272" s="10" t="s">
        <v>223</v>
      </c>
      <c r="C272" s="10" t="s">
        <v>283</v>
      </c>
      <c r="D272" s="10" t="s">
        <v>489</v>
      </c>
      <c r="E272" s="10"/>
      <c r="F272" s="14">
        <f>F273+F274</f>
        <v>127287</v>
      </c>
      <c r="G272" s="14">
        <f>G273+G274</f>
        <v>35190</v>
      </c>
      <c r="H272" s="14">
        <f t="shared" si="20"/>
        <v>27.646185392066748</v>
      </c>
    </row>
    <row r="273" spans="1:8" ht="24" x14ac:dyDescent="0.2">
      <c r="A273" s="13" t="s">
        <v>486</v>
      </c>
      <c r="B273" s="10" t="s">
        <v>223</v>
      </c>
      <c r="C273" s="10" t="s">
        <v>283</v>
      </c>
      <c r="D273" s="10" t="s">
        <v>489</v>
      </c>
      <c r="E273" s="10" t="s">
        <v>74</v>
      </c>
      <c r="F273" s="14">
        <v>121851</v>
      </c>
      <c r="G273" s="14">
        <v>29754</v>
      </c>
      <c r="H273" s="14">
        <f t="shared" si="20"/>
        <v>24.418346997562598</v>
      </c>
    </row>
    <row r="274" spans="1:8" x14ac:dyDescent="0.2">
      <c r="A274" s="13" t="s">
        <v>157</v>
      </c>
      <c r="B274" s="10" t="s">
        <v>223</v>
      </c>
      <c r="C274" s="10" t="s">
        <v>283</v>
      </c>
      <c r="D274" s="10" t="s">
        <v>489</v>
      </c>
      <c r="E274" s="10" t="s">
        <v>155</v>
      </c>
      <c r="F274" s="14">
        <v>5436</v>
      </c>
      <c r="G274" s="14">
        <v>5436</v>
      </c>
      <c r="H274" s="14">
        <f t="shared" si="20"/>
        <v>100</v>
      </c>
    </row>
    <row r="275" spans="1:8" ht="24" x14ac:dyDescent="0.2">
      <c r="A275" s="13" t="s">
        <v>490</v>
      </c>
      <c r="B275" s="10" t="s">
        <v>223</v>
      </c>
      <c r="C275" s="10" t="s">
        <v>283</v>
      </c>
      <c r="D275" s="10" t="s">
        <v>459</v>
      </c>
      <c r="E275" s="10"/>
      <c r="F275" s="14">
        <f>F276+F277</f>
        <v>3944</v>
      </c>
      <c r="G275" s="14">
        <f>G276+G277</f>
        <v>1100</v>
      </c>
      <c r="H275" s="14">
        <f t="shared" si="20"/>
        <v>27.890466531440161</v>
      </c>
    </row>
    <row r="276" spans="1:8" ht="24" x14ac:dyDescent="0.2">
      <c r="A276" s="13" t="s">
        <v>486</v>
      </c>
      <c r="B276" s="10" t="s">
        <v>223</v>
      </c>
      <c r="C276" s="10" t="s">
        <v>283</v>
      </c>
      <c r="D276" s="10" t="s">
        <v>459</v>
      </c>
      <c r="E276" s="10" t="s">
        <v>74</v>
      </c>
      <c r="F276" s="14">
        <v>3774</v>
      </c>
      <c r="G276" s="14">
        <v>930</v>
      </c>
      <c r="H276" s="14">
        <f t="shared" si="20"/>
        <v>24.642289348171701</v>
      </c>
    </row>
    <row r="277" spans="1:8" x14ac:dyDescent="0.2">
      <c r="A277" s="13" t="s">
        <v>157</v>
      </c>
      <c r="B277" s="10" t="s">
        <v>223</v>
      </c>
      <c r="C277" s="10" t="s">
        <v>283</v>
      </c>
      <c r="D277" s="10" t="s">
        <v>459</v>
      </c>
      <c r="E277" s="10" t="s">
        <v>155</v>
      </c>
      <c r="F277" s="14">
        <v>170</v>
      </c>
      <c r="G277" s="14">
        <v>170</v>
      </c>
      <c r="H277" s="14">
        <f t="shared" si="20"/>
        <v>100</v>
      </c>
    </row>
    <row r="278" spans="1:8" ht="36" x14ac:dyDescent="0.2">
      <c r="A278" s="13" t="s">
        <v>491</v>
      </c>
      <c r="B278" s="10" t="s">
        <v>223</v>
      </c>
      <c r="C278" s="10" t="s">
        <v>283</v>
      </c>
      <c r="D278" s="10" t="s">
        <v>492</v>
      </c>
      <c r="E278" s="10"/>
      <c r="F278" s="14">
        <f>F279+F280</f>
        <v>1312</v>
      </c>
      <c r="G278" s="14">
        <f>G279+G280</f>
        <v>367</v>
      </c>
      <c r="H278" s="14">
        <f t="shared" si="20"/>
        <v>27.972560975609756</v>
      </c>
    </row>
    <row r="279" spans="1:8" ht="24" x14ac:dyDescent="0.2">
      <c r="A279" s="13" t="s">
        <v>486</v>
      </c>
      <c r="B279" s="10" t="s">
        <v>223</v>
      </c>
      <c r="C279" s="10" t="s">
        <v>283</v>
      </c>
      <c r="D279" s="10" t="s">
        <v>492</v>
      </c>
      <c r="E279" s="10" t="s">
        <v>74</v>
      </c>
      <c r="F279" s="14">
        <v>1255</v>
      </c>
      <c r="G279" s="14">
        <v>310</v>
      </c>
      <c r="H279" s="14">
        <f t="shared" si="20"/>
        <v>24.701195219123505</v>
      </c>
    </row>
    <row r="280" spans="1:8" x14ac:dyDescent="0.2">
      <c r="A280" s="13" t="s">
        <v>157</v>
      </c>
      <c r="B280" s="10" t="s">
        <v>223</v>
      </c>
      <c r="C280" s="10" t="s">
        <v>283</v>
      </c>
      <c r="D280" s="10" t="s">
        <v>492</v>
      </c>
      <c r="E280" s="10" t="s">
        <v>155</v>
      </c>
      <c r="F280" s="14">
        <v>57</v>
      </c>
      <c r="G280" s="14">
        <v>57</v>
      </c>
      <c r="H280" s="14">
        <f t="shared" si="20"/>
        <v>100</v>
      </c>
    </row>
    <row r="281" spans="1:8" x14ac:dyDescent="0.2">
      <c r="A281" s="29" t="s">
        <v>281</v>
      </c>
      <c r="B281" s="27" t="s">
        <v>223</v>
      </c>
      <c r="C281" s="27" t="s">
        <v>227</v>
      </c>
      <c r="D281" s="27"/>
      <c r="E281" s="27"/>
      <c r="F281" s="28">
        <f>F282+F289+F353</f>
        <v>61095</v>
      </c>
      <c r="G281" s="28">
        <f>G282+G289+G353</f>
        <v>57859</v>
      </c>
      <c r="H281" s="14">
        <f t="shared" si="20"/>
        <v>94.703330878140605</v>
      </c>
    </row>
    <row r="282" spans="1:8" x14ac:dyDescent="0.2">
      <c r="A282" s="13" t="s">
        <v>47</v>
      </c>
      <c r="B282" s="10" t="s">
        <v>223</v>
      </c>
      <c r="C282" s="10" t="s">
        <v>227</v>
      </c>
      <c r="D282" s="10" t="s">
        <v>48</v>
      </c>
      <c r="E282" s="10"/>
      <c r="F282" s="14">
        <f>F283</f>
        <v>54389</v>
      </c>
      <c r="G282" s="14">
        <f>G283</f>
        <v>51228</v>
      </c>
      <c r="H282" s="14">
        <f t="shared" si="20"/>
        <v>94.188163047675076</v>
      </c>
    </row>
    <row r="283" spans="1:8" x14ac:dyDescent="0.2">
      <c r="A283" s="13" t="s">
        <v>47</v>
      </c>
      <c r="B283" s="10" t="s">
        <v>223</v>
      </c>
      <c r="C283" s="10" t="s">
        <v>227</v>
      </c>
      <c r="D283" s="10" t="s">
        <v>46</v>
      </c>
      <c r="E283" s="10"/>
      <c r="F283" s="14">
        <f>F287+F284</f>
        <v>54389</v>
      </c>
      <c r="G283" s="14">
        <f>G287+G284</f>
        <v>51228</v>
      </c>
      <c r="H283" s="14">
        <f t="shared" si="20"/>
        <v>94.188163047675076</v>
      </c>
    </row>
    <row r="284" spans="1:8" ht="72" x14ac:dyDescent="0.2">
      <c r="A284" s="13" t="s">
        <v>549</v>
      </c>
      <c r="B284" s="10" t="s">
        <v>223</v>
      </c>
      <c r="C284" s="10" t="s">
        <v>227</v>
      </c>
      <c r="D284" s="10" t="s">
        <v>525</v>
      </c>
      <c r="E284" s="10"/>
      <c r="F284" s="14">
        <f>F285+F286</f>
        <v>23206</v>
      </c>
      <c r="G284" s="14">
        <f>G285+G286</f>
        <v>20045</v>
      </c>
      <c r="H284" s="14">
        <f t="shared" si="20"/>
        <v>86.378522795828658</v>
      </c>
    </row>
    <row r="285" spans="1:8" ht="24" x14ac:dyDescent="0.2">
      <c r="A285" s="13" t="s">
        <v>29</v>
      </c>
      <c r="B285" s="10" t="s">
        <v>223</v>
      </c>
      <c r="C285" s="10" t="s">
        <v>227</v>
      </c>
      <c r="D285" s="10" t="s">
        <v>525</v>
      </c>
      <c r="E285" s="10" t="s">
        <v>25</v>
      </c>
      <c r="F285" s="14">
        <v>11491</v>
      </c>
      <c r="G285" s="14">
        <v>11232</v>
      </c>
      <c r="H285" s="14">
        <f t="shared" si="20"/>
        <v>97.746062135584367</v>
      </c>
    </row>
    <row r="286" spans="1:8" x14ac:dyDescent="0.2">
      <c r="A286" s="13" t="s">
        <v>53</v>
      </c>
      <c r="B286" s="10" t="s">
        <v>223</v>
      </c>
      <c r="C286" s="10" t="s">
        <v>227</v>
      </c>
      <c r="D286" s="10" t="s">
        <v>525</v>
      </c>
      <c r="E286" s="10" t="s">
        <v>50</v>
      </c>
      <c r="F286" s="14">
        <v>11715</v>
      </c>
      <c r="G286" s="14">
        <v>8813</v>
      </c>
      <c r="H286" s="14">
        <f t="shared" si="20"/>
        <v>75.228339735381994</v>
      </c>
    </row>
    <row r="287" spans="1:8" ht="48" customHeight="1" x14ac:dyDescent="0.2">
      <c r="A287" s="13" t="s">
        <v>280</v>
      </c>
      <c r="B287" s="10" t="s">
        <v>223</v>
      </c>
      <c r="C287" s="10" t="s">
        <v>227</v>
      </c>
      <c r="D287" s="10" t="s">
        <v>279</v>
      </c>
      <c r="E287" s="10"/>
      <c r="F287" s="14">
        <f>F288</f>
        <v>31183</v>
      </c>
      <c r="G287" s="14">
        <f>G288</f>
        <v>31183</v>
      </c>
      <c r="H287" s="14">
        <f t="shared" si="20"/>
        <v>100</v>
      </c>
    </row>
    <row r="288" spans="1:8" x14ac:dyDescent="0.2">
      <c r="A288" s="13" t="s">
        <v>157</v>
      </c>
      <c r="B288" s="10" t="s">
        <v>223</v>
      </c>
      <c r="C288" s="10" t="s">
        <v>227</v>
      </c>
      <c r="D288" s="10" t="s">
        <v>279</v>
      </c>
      <c r="E288" s="10" t="s">
        <v>155</v>
      </c>
      <c r="F288" s="14">
        <v>31183</v>
      </c>
      <c r="G288" s="14">
        <v>31183</v>
      </c>
      <c r="H288" s="14">
        <f t="shared" si="20"/>
        <v>100</v>
      </c>
    </row>
    <row r="289" spans="1:8" ht="66" customHeight="1" x14ac:dyDescent="0.2">
      <c r="A289" s="29" t="s">
        <v>278</v>
      </c>
      <c r="B289" s="27" t="s">
        <v>223</v>
      </c>
      <c r="C289" s="27" t="s">
        <v>227</v>
      </c>
      <c r="D289" s="27" t="s">
        <v>277</v>
      </c>
      <c r="E289" s="27"/>
      <c r="F289" s="28">
        <f>F290</f>
        <v>5657</v>
      </c>
      <c r="G289" s="28">
        <f>G290</f>
        <v>5582</v>
      </c>
      <c r="H289" s="28">
        <f t="shared" si="20"/>
        <v>98.674208944670312</v>
      </c>
    </row>
    <row r="290" spans="1:8" ht="36" x14ac:dyDescent="0.2">
      <c r="A290" s="13" t="s">
        <v>276</v>
      </c>
      <c r="B290" s="10" t="s">
        <v>223</v>
      </c>
      <c r="C290" s="10" t="s">
        <v>227</v>
      </c>
      <c r="D290" s="10" t="s">
        <v>275</v>
      </c>
      <c r="E290" s="10"/>
      <c r="F290" s="14">
        <f>F349+F291+F333</f>
        <v>5657</v>
      </c>
      <c r="G290" s="14">
        <f>G349+G291+G333</f>
        <v>5582</v>
      </c>
      <c r="H290" s="14">
        <f t="shared" si="20"/>
        <v>98.674208944670312</v>
      </c>
    </row>
    <row r="291" spans="1:8" ht="24" x14ac:dyDescent="0.2">
      <c r="A291" s="13" t="s">
        <v>274</v>
      </c>
      <c r="B291" s="10" t="s">
        <v>223</v>
      </c>
      <c r="C291" s="10" t="s">
        <v>227</v>
      </c>
      <c r="D291" s="10" t="s">
        <v>273</v>
      </c>
      <c r="E291" s="10"/>
      <c r="F291" s="14">
        <f>F292+F294+F296+F298+F300+F302+F304+F306+F308+F310+F312+F314+F316+F318+F320+F322+F324+F326+F330+F328+F344+F347</f>
        <v>2922</v>
      </c>
      <c r="G291" s="14">
        <f>G292+G294+G296+G298+G300+G302+G304+G306+G308+G310+G312+G314+G316+G318+G320+G322+G324+G326+G330+G328+G344+G347</f>
        <v>2849</v>
      </c>
      <c r="H291" s="14">
        <f t="shared" si="20"/>
        <v>97.501711156741948</v>
      </c>
    </row>
    <row r="292" spans="1:8" ht="24" x14ac:dyDescent="0.2">
      <c r="A292" s="13" t="s">
        <v>272</v>
      </c>
      <c r="B292" s="10" t="s">
        <v>223</v>
      </c>
      <c r="C292" s="10" t="s">
        <v>227</v>
      </c>
      <c r="D292" s="10" t="s">
        <v>271</v>
      </c>
      <c r="E292" s="10"/>
      <c r="F292" s="14">
        <f>F293</f>
        <v>433</v>
      </c>
      <c r="G292" s="14">
        <f>G293</f>
        <v>433</v>
      </c>
      <c r="H292" s="14">
        <f t="shared" si="20"/>
        <v>100</v>
      </c>
    </row>
    <row r="293" spans="1:8" x14ac:dyDescent="0.2">
      <c r="A293" s="13" t="s">
        <v>5</v>
      </c>
      <c r="B293" s="10" t="s">
        <v>223</v>
      </c>
      <c r="C293" s="10" t="s">
        <v>227</v>
      </c>
      <c r="D293" s="10" t="s">
        <v>271</v>
      </c>
      <c r="E293" s="10" t="s">
        <v>1</v>
      </c>
      <c r="F293" s="14">
        <v>433</v>
      </c>
      <c r="G293" s="14">
        <v>433</v>
      </c>
      <c r="H293" s="14">
        <f t="shared" si="20"/>
        <v>100</v>
      </c>
    </row>
    <row r="294" spans="1:8" hidden="1" x14ac:dyDescent="0.2">
      <c r="A294" s="13" t="s">
        <v>270</v>
      </c>
      <c r="B294" s="10" t="s">
        <v>223</v>
      </c>
      <c r="C294" s="10" t="s">
        <v>227</v>
      </c>
      <c r="D294" s="10" t="s">
        <v>269</v>
      </c>
      <c r="E294" s="10"/>
      <c r="F294" s="14">
        <f>F295</f>
        <v>0</v>
      </c>
      <c r="G294" s="14">
        <f>G295</f>
        <v>0</v>
      </c>
      <c r="H294" s="14" t="e">
        <f t="shared" si="20"/>
        <v>#DIV/0!</v>
      </c>
    </row>
    <row r="295" spans="1:8" hidden="1" x14ac:dyDescent="0.2">
      <c r="A295" s="13" t="s">
        <v>5</v>
      </c>
      <c r="B295" s="10" t="s">
        <v>223</v>
      </c>
      <c r="C295" s="10" t="s">
        <v>227</v>
      </c>
      <c r="D295" s="10" t="s">
        <v>269</v>
      </c>
      <c r="E295" s="10" t="s">
        <v>1</v>
      </c>
      <c r="F295" s="14">
        <f>38-38</f>
        <v>0</v>
      </c>
      <c r="G295" s="14">
        <f>38-38</f>
        <v>0</v>
      </c>
      <c r="H295" s="14" t="e">
        <f t="shared" si="20"/>
        <v>#DIV/0!</v>
      </c>
    </row>
    <row r="296" spans="1:8" ht="24" hidden="1" x14ac:dyDescent="0.2">
      <c r="A296" s="13" t="s">
        <v>268</v>
      </c>
      <c r="B296" s="10" t="s">
        <v>223</v>
      </c>
      <c r="C296" s="10" t="s">
        <v>227</v>
      </c>
      <c r="D296" s="10" t="s">
        <v>267</v>
      </c>
      <c r="E296" s="10"/>
      <c r="F296" s="14">
        <f>F297</f>
        <v>0</v>
      </c>
      <c r="G296" s="14">
        <f>G297</f>
        <v>0</v>
      </c>
      <c r="H296" s="14" t="e">
        <f t="shared" si="20"/>
        <v>#DIV/0!</v>
      </c>
    </row>
    <row r="297" spans="1:8" hidden="1" x14ac:dyDescent="0.2">
      <c r="A297" s="13" t="s">
        <v>5</v>
      </c>
      <c r="B297" s="10" t="s">
        <v>223</v>
      </c>
      <c r="C297" s="10" t="s">
        <v>227</v>
      </c>
      <c r="D297" s="10" t="s">
        <v>267</v>
      </c>
      <c r="E297" s="10" t="s">
        <v>1</v>
      </c>
      <c r="F297" s="14">
        <f>8-8</f>
        <v>0</v>
      </c>
      <c r="G297" s="14">
        <f>8-8</f>
        <v>0</v>
      </c>
      <c r="H297" s="14" t="e">
        <f t="shared" si="20"/>
        <v>#DIV/0!</v>
      </c>
    </row>
    <row r="298" spans="1:8" ht="24" hidden="1" x14ac:dyDescent="0.2">
      <c r="A298" s="13" t="s">
        <v>266</v>
      </c>
      <c r="B298" s="10" t="s">
        <v>223</v>
      </c>
      <c r="C298" s="10" t="s">
        <v>227</v>
      </c>
      <c r="D298" s="10" t="s">
        <v>265</v>
      </c>
      <c r="E298" s="10"/>
      <c r="F298" s="14">
        <f>F299</f>
        <v>0</v>
      </c>
      <c r="G298" s="14">
        <f>G299</f>
        <v>0</v>
      </c>
      <c r="H298" s="14" t="e">
        <f t="shared" si="20"/>
        <v>#DIV/0!</v>
      </c>
    </row>
    <row r="299" spans="1:8" hidden="1" x14ac:dyDescent="0.2">
      <c r="A299" s="13" t="s">
        <v>5</v>
      </c>
      <c r="B299" s="10" t="s">
        <v>223</v>
      </c>
      <c r="C299" s="10" t="s">
        <v>227</v>
      </c>
      <c r="D299" s="10" t="s">
        <v>265</v>
      </c>
      <c r="E299" s="10" t="s">
        <v>1</v>
      </c>
      <c r="F299" s="14">
        <f>5-5</f>
        <v>0</v>
      </c>
      <c r="G299" s="14">
        <f>5-5</f>
        <v>0</v>
      </c>
      <c r="H299" s="14" t="e">
        <f t="shared" si="20"/>
        <v>#DIV/0!</v>
      </c>
    </row>
    <row r="300" spans="1:8" hidden="1" x14ac:dyDescent="0.2">
      <c r="A300" s="13" t="s">
        <v>264</v>
      </c>
      <c r="B300" s="10" t="s">
        <v>223</v>
      </c>
      <c r="C300" s="10" t="s">
        <v>227</v>
      </c>
      <c r="D300" s="10" t="s">
        <v>263</v>
      </c>
      <c r="E300" s="10"/>
      <c r="F300" s="14">
        <f>F301</f>
        <v>0</v>
      </c>
      <c r="G300" s="14">
        <f>G301</f>
        <v>0</v>
      </c>
      <c r="H300" s="14" t="e">
        <f t="shared" si="20"/>
        <v>#DIV/0!</v>
      </c>
    </row>
    <row r="301" spans="1:8" hidden="1" x14ac:dyDescent="0.2">
      <c r="A301" s="13" t="s">
        <v>5</v>
      </c>
      <c r="B301" s="10" t="s">
        <v>223</v>
      </c>
      <c r="C301" s="10" t="s">
        <v>227</v>
      </c>
      <c r="D301" s="10" t="s">
        <v>263</v>
      </c>
      <c r="E301" s="10" t="s">
        <v>1</v>
      </c>
      <c r="F301" s="14">
        <f>4-4</f>
        <v>0</v>
      </c>
      <c r="G301" s="14">
        <f>4-4</f>
        <v>0</v>
      </c>
      <c r="H301" s="14" t="e">
        <f t="shared" si="20"/>
        <v>#DIV/0!</v>
      </c>
    </row>
    <row r="302" spans="1:8" hidden="1" x14ac:dyDescent="0.2">
      <c r="A302" s="13" t="s">
        <v>262</v>
      </c>
      <c r="B302" s="10" t="s">
        <v>223</v>
      </c>
      <c r="C302" s="10" t="s">
        <v>227</v>
      </c>
      <c r="D302" s="10" t="s">
        <v>261</v>
      </c>
      <c r="E302" s="10"/>
      <c r="F302" s="14">
        <f>F303</f>
        <v>0</v>
      </c>
      <c r="G302" s="14">
        <f>G303</f>
        <v>0</v>
      </c>
      <c r="H302" s="14" t="e">
        <f t="shared" si="20"/>
        <v>#DIV/0!</v>
      </c>
    </row>
    <row r="303" spans="1:8" hidden="1" x14ac:dyDescent="0.2">
      <c r="A303" s="13" t="s">
        <v>5</v>
      </c>
      <c r="B303" s="10" t="s">
        <v>223</v>
      </c>
      <c r="C303" s="10" t="s">
        <v>227</v>
      </c>
      <c r="D303" s="10" t="s">
        <v>261</v>
      </c>
      <c r="E303" s="10" t="s">
        <v>1</v>
      </c>
      <c r="F303" s="14">
        <f>19-19</f>
        <v>0</v>
      </c>
      <c r="G303" s="14">
        <f>19-19</f>
        <v>0</v>
      </c>
      <c r="H303" s="14" t="e">
        <f t="shared" si="20"/>
        <v>#DIV/0!</v>
      </c>
    </row>
    <row r="304" spans="1:8" ht="36" hidden="1" x14ac:dyDescent="0.2">
      <c r="A304" s="13" t="s">
        <v>260</v>
      </c>
      <c r="B304" s="10" t="s">
        <v>223</v>
      </c>
      <c r="C304" s="10" t="s">
        <v>227</v>
      </c>
      <c r="D304" s="10" t="s">
        <v>259</v>
      </c>
      <c r="E304" s="10"/>
      <c r="F304" s="14">
        <f>F305</f>
        <v>0</v>
      </c>
      <c r="G304" s="14">
        <f>G305</f>
        <v>0</v>
      </c>
      <c r="H304" s="14" t="e">
        <f t="shared" si="20"/>
        <v>#DIV/0!</v>
      </c>
    </row>
    <row r="305" spans="1:8" hidden="1" x14ac:dyDescent="0.2">
      <c r="A305" s="13" t="s">
        <v>5</v>
      </c>
      <c r="B305" s="10" t="s">
        <v>223</v>
      </c>
      <c r="C305" s="10" t="s">
        <v>227</v>
      </c>
      <c r="D305" s="10" t="s">
        <v>259</v>
      </c>
      <c r="E305" s="10" t="s">
        <v>1</v>
      </c>
      <c r="F305" s="14">
        <f>12-12</f>
        <v>0</v>
      </c>
      <c r="G305" s="14">
        <f>12-12</f>
        <v>0</v>
      </c>
      <c r="H305" s="14" t="e">
        <f t="shared" si="20"/>
        <v>#DIV/0!</v>
      </c>
    </row>
    <row r="306" spans="1:8" hidden="1" x14ac:dyDescent="0.2">
      <c r="A306" s="13" t="s">
        <v>258</v>
      </c>
      <c r="B306" s="10" t="s">
        <v>223</v>
      </c>
      <c r="C306" s="10" t="s">
        <v>227</v>
      </c>
      <c r="D306" s="10" t="s">
        <v>257</v>
      </c>
      <c r="E306" s="10"/>
      <c r="F306" s="14">
        <f>F307</f>
        <v>0</v>
      </c>
      <c r="G306" s="14">
        <f>G307</f>
        <v>0</v>
      </c>
      <c r="H306" s="14" t="e">
        <f t="shared" si="20"/>
        <v>#DIV/0!</v>
      </c>
    </row>
    <row r="307" spans="1:8" hidden="1" x14ac:dyDescent="0.2">
      <c r="A307" s="13" t="s">
        <v>5</v>
      </c>
      <c r="B307" s="10" t="s">
        <v>223</v>
      </c>
      <c r="C307" s="10" t="s">
        <v>227</v>
      </c>
      <c r="D307" s="10" t="s">
        <v>257</v>
      </c>
      <c r="E307" s="10" t="s">
        <v>1</v>
      </c>
      <c r="F307" s="14">
        <f>3-3</f>
        <v>0</v>
      </c>
      <c r="G307" s="14">
        <f>3-3</f>
        <v>0</v>
      </c>
      <c r="H307" s="14" t="e">
        <f t="shared" si="20"/>
        <v>#DIV/0!</v>
      </c>
    </row>
    <row r="308" spans="1:8" ht="24" hidden="1" x14ac:dyDescent="0.2">
      <c r="A308" s="13" t="s">
        <v>256</v>
      </c>
      <c r="B308" s="10" t="s">
        <v>223</v>
      </c>
      <c r="C308" s="10" t="s">
        <v>227</v>
      </c>
      <c r="D308" s="10" t="s">
        <v>255</v>
      </c>
      <c r="E308" s="10"/>
      <c r="F308" s="14">
        <f>F309</f>
        <v>0</v>
      </c>
      <c r="G308" s="14">
        <f>G309</f>
        <v>0</v>
      </c>
      <c r="H308" s="14" t="e">
        <f t="shared" si="20"/>
        <v>#DIV/0!</v>
      </c>
    </row>
    <row r="309" spans="1:8" hidden="1" x14ac:dyDescent="0.2">
      <c r="A309" s="13" t="s">
        <v>5</v>
      </c>
      <c r="B309" s="10" t="s">
        <v>223</v>
      </c>
      <c r="C309" s="10" t="s">
        <v>227</v>
      </c>
      <c r="D309" s="10" t="s">
        <v>255</v>
      </c>
      <c r="E309" s="10" t="s">
        <v>1</v>
      </c>
      <c r="F309" s="14">
        <f>8-8</f>
        <v>0</v>
      </c>
      <c r="G309" s="14">
        <f>8-8</f>
        <v>0</v>
      </c>
      <c r="H309" s="14" t="e">
        <f t="shared" si="20"/>
        <v>#DIV/0!</v>
      </c>
    </row>
    <row r="310" spans="1:8" hidden="1" x14ac:dyDescent="0.2">
      <c r="A310" s="13" t="s">
        <v>254</v>
      </c>
      <c r="B310" s="10" t="s">
        <v>223</v>
      </c>
      <c r="C310" s="10" t="s">
        <v>227</v>
      </c>
      <c r="D310" s="10" t="s">
        <v>253</v>
      </c>
      <c r="E310" s="10"/>
      <c r="F310" s="14">
        <f>F311</f>
        <v>0</v>
      </c>
      <c r="G310" s="14">
        <f>G311</f>
        <v>0</v>
      </c>
      <c r="H310" s="14" t="e">
        <f t="shared" si="20"/>
        <v>#DIV/0!</v>
      </c>
    </row>
    <row r="311" spans="1:8" hidden="1" x14ac:dyDescent="0.2">
      <c r="A311" s="13" t="s">
        <v>5</v>
      </c>
      <c r="B311" s="10" t="s">
        <v>223</v>
      </c>
      <c r="C311" s="10" t="s">
        <v>227</v>
      </c>
      <c r="D311" s="10" t="s">
        <v>253</v>
      </c>
      <c r="E311" s="10" t="s">
        <v>1</v>
      </c>
      <c r="F311" s="14">
        <f>3-3</f>
        <v>0</v>
      </c>
      <c r="G311" s="14">
        <f>3-3</f>
        <v>0</v>
      </c>
      <c r="H311" s="14" t="e">
        <f t="shared" si="20"/>
        <v>#DIV/0!</v>
      </c>
    </row>
    <row r="312" spans="1:8" ht="36" hidden="1" x14ac:dyDescent="0.2">
      <c r="A312" s="13" t="s">
        <v>252</v>
      </c>
      <c r="B312" s="10" t="s">
        <v>223</v>
      </c>
      <c r="C312" s="10" t="s">
        <v>227</v>
      </c>
      <c r="D312" s="10" t="s">
        <v>251</v>
      </c>
      <c r="E312" s="10"/>
      <c r="F312" s="14">
        <f>F313</f>
        <v>0</v>
      </c>
      <c r="G312" s="14">
        <f>G313</f>
        <v>0</v>
      </c>
      <c r="H312" s="14" t="e">
        <f t="shared" si="20"/>
        <v>#DIV/0!</v>
      </c>
    </row>
    <row r="313" spans="1:8" hidden="1" x14ac:dyDescent="0.2">
      <c r="A313" s="13" t="s">
        <v>5</v>
      </c>
      <c r="B313" s="10" t="s">
        <v>223</v>
      </c>
      <c r="C313" s="10" t="s">
        <v>227</v>
      </c>
      <c r="D313" s="10" t="s">
        <v>251</v>
      </c>
      <c r="E313" s="10" t="s">
        <v>1</v>
      </c>
      <c r="F313" s="14">
        <f>1-1</f>
        <v>0</v>
      </c>
      <c r="G313" s="14">
        <f>1-1</f>
        <v>0</v>
      </c>
      <c r="H313" s="14" t="e">
        <f t="shared" si="20"/>
        <v>#DIV/0!</v>
      </c>
    </row>
    <row r="314" spans="1:8" hidden="1" x14ac:dyDescent="0.2">
      <c r="A314" s="13" t="s">
        <v>250</v>
      </c>
      <c r="B314" s="10" t="s">
        <v>223</v>
      </c>
      <c r="C314" s="10" t="s">
        <v>227</v>
      </c>
      <c r="D314" s="10" t="s">
        <v>249</v>
      </c>
      <c r="E314" s="10"/>
      <c r="F314" s="14">
        <f>F315</f>
        <v>0</v>
      </c>
      <c r="G314" s="14">
        <f>G315</f>
        <v>0</v>
      </c>
      <c r="H314" s="14" t="e">
        <f t="shared" si="20"/>
        <v>#DIV/0!</v>
      </c>
    </row>
    <row r="315" spans="1:8" hidden="1" x14ac:dyDescent="0.2">
      <c r="A315" s="13" t="s">
        <v>5</v>
      </c>
      <c r="B315" s="10" t="s">
        <v>223</v>
      </c>
      <c r="C315" s="10" t="s">
        <v>227</v>
      </c>
      <c r="D315" s="10" t="s">
        <v>249</v>
      </c>
      <c r="E315" s="10" t="s">
        <v>1</v>
      </c>
      <c r="F315" s="14">
        <f>13-13</f>
        <v>0</v>
      </c>
      <c r="G315" s="14">
        <f>13-13</f>
        <v>0</v>
      </c>
      <c r="H315" s="14" t="e">
        <f t="shared" si="20"/>
        <v>#DIV/0!</v>
      </c>
    </row>
    <row r="316" spans="1:8" ht="24" hidden="1" x14ac:dyDescent="0.2">
      <c r="A316" s="13" t="s">
        <v>248</v>
      </c>
      <c r="B316" s="10" t="s">
        <v>223</v>
      </c>
      <c r="C316" s="10" t="s">
        <v>227</v>
      </c>
      <c r="D316" s="10" t="s">
        <v>247</v>
      </c>
      <c r="E316" s="10"/>
      <c r="F316" s="14">
        <f>F317</f>
        <v>0</v>
      </c>
      <c r="G316" s="14">
        <f>G317</f>
        <v>0</v>
      </c>
      <c r="H316" s="14" t="e">
        <f t="shared" si="20"/>
        <v>#DIV/0!</v>
      </c>
    </row>
    <row r="317" spans="1:8" hidden="1" x14ac:dyDescent="0.2">
      <c r="A317" s="13" t="s">
        <v>5</v>
      </c>
      <c r="B317" s="10" t="s">
        <v>223</v>
      </c>
      <c r="C317" s="10" t="s">
        <v>227</v>
      </c>
      <c r="D317" s="10" t="s">
        <v>247</v>
      </c>
      <c r="E317" s="10" t="s">
        <v>1</v>
      </c>
      <c r="F317" s="14">
        <f>21-21</f>
        <v>0</v>
      </c>
      <c r="G317" s="14">
        <f>21-21</f>
        <v>0</v>
      </c>
      <c r="H317" s="14" t="e">
        <f t="shared" si="20"/>
        <v>#DIV/0!</v>
      </c>
    </row>
    <row r="318" spans="1:8" ht="24" hidden="1" x14ac:dyDescent="0.2">
      <c r="A318" s="13" t="s">
        <v>246</v>
      </c>
      <c r="B318" s="10" t="s">
        <v>223</v>
      </c>
      <c r="C318" s="10" t="s">
        <v>227</v>
      </c>
      <c r="D318" s="10" t="s">
        <v>245</v>
      </c>
      <c r="E318" s="10"/>
      <c r="F318" s="14">
        <f>F319</f>
        <v>0</v>
      </c>
      <c r="G318" s="14">
        <f>G319</f>
        <v>0</v>
      </c>
      <c r="H318" s="14" t="e">
        <f t="shared" si="20"/>
        <v>#DIV/0!</v>
      </c>
    </row>
    <row r="319" spans="1:8" hidden="1" x14ac:dyDescent="0.2">
      <c r="A319" s="13" t="s">
        <v>5</v>
      </c>
      <c r="B319" s="10" t="s">
        <v>223</v>
      </c>
      <c r="C319" s="10" t="s">
        <v>227</v>
      </c>
      <c r="D319" s="10" t="s">
        <v>245</v>
      </c>
      <c r="E319" s="10" t="s">
        <v>1</v>
      </c>
      <c r="F319" s="14">
        <f>6-6</f>
        <v>0</v>
      </c>
      <c r="G319" s="14">
        <f>6-6</f>
        <v>0</v>
      </c>
      <c r="H319" s="14" t="e">
        <f t="shared" si="20"/>
        <v>#DIV/0!</v>
      </c>
    </row>
    <row r="320" spans="1:8" ht="36" hidden="1" x14ac:dyDescent="0.2">
      <c r="A320" s="13" t="s">
        <v>244</v>
      </c>
      <c r="B320" s="10" t="s">
        <v>223</v>
      </c>
      <c r="C320" s="10" t="s">
        <v>227</v>
      </c>
      <c r="D320" s="10" t="s">
        <v>243</v>
      </c>
      <c r="E320" s="10"/>
      <c r="F320" s="14">
        <f>F321</f>
        <v>0</v>
      </c>
      <c r="G320" s="14">
        <f>G321</f>
        <v>0</v>
      </c>
      <c r="H320" s="14" t="e">
        <f t="shared" si="20"/>
        <v>#DIV/0!</v>
      </c>
    </row>
    <row r="321" spans="1:8" hidden="1" x14ac:dyDescent="0.2">
      <c r="A321" s="13" t="s">
        <v>5</v>
      </c>
      <c r="B321" s="10" t="s">
        <v>223</v>
      </c>
      <c r="C321" s="10" t="s">
        <v>227</v>
      </c>
      <c r="D321" s="10" t="s">
        <v>243</v>
      </c>
      <c r="E321" s="10" t="s">
        <v>1</v>
      </c>
      <c r="F321" s="14">
        <f>19-19</f>
        <v>0</v>
      </c>
      <c r="G321" s="14">
        <f>19-19</f>
        <v>0</v>
      </c>
      <c r="H321" s="14" t="e">
        <f t="shared" si="20"/>
        <v>#DIV/0!</v>
      </c>
    </row>
    <row r="322" spans="1:8" ht="24" x14ac:dyDescent="0.2">
      <c r="A322" s="13" t="s">
        <v>513</v>
      </c>
      <c r="B322" s="10" t="s">
        <v>223</v>
      </c>
      <c r="C322" s="10" t="s">
        <v>227</v>
      </c>
      <c r="D322" s="10" t="s">
        <v>512</v>
      </c>
      <c r="E322" s="10"/>
      <c r="F322" s="14">
        <f>F323</f>
        <v>723</v>
      </c>
      <c r="G322" s="14">
        <f>G323</f>
        <v>723</v>
      </c>
      <c r="H322" s="14">
        <f t="shared" si="20"/>
        <v>100</v>
      </c>
    </row>
    <row r="323" spans="1:8" x14ac:dyDescent="0.2">
      <c r="A323" s="13" t="s">
        <v>5</v>
      </c>
      <c r="B323" s="10" t="s">
        <v>223</v>
      </c>
      <c r="C323" s="10" t="s">
        <v>227</v>
      </c>
      <c r="D323" s="10" t="s">
        <v>512</v>
      </c>
      <c r="E323" s="10" t="s">
        <v>1</v>
      </c>
      <c r="F323" s="14">
        <v>723</v>
      </c>
      <c r="G323" s="14">
        <v>723</v>
      </c>
      <c r="H323" s="14">
        <f t="shared" si="20"/>
        <v>100</v>
      </c>
    </row>
    <row r="324" spans="1:8" ht="24" x14ac:dyDescent="0.2">
      <c r="A324" s="13" t="s">
        <v>493</v>
      </c>
      <c r="B324" s="10" t="s">
        <v>223</v>
      </c>
      <c r="C324" s="10" t="s">
        <v>227</v>
      </c>
      <c r="D324" s="10" t="s">
        <v>494</v>
      </c>
      <c r="E324" s="10"/>
      <c r="F324" s="14">
        <f>F325</f>
        <v>490</v>
      </c>
      <c r="G324" s="14">
        <f>G325</f>
        <v>490</v>
      </c>
      <c r="H324" s="14">
        <f t="shared" si="20"/>
        <v>100</v>
      </c>
    </row>
    <row r="325" spans="1:8" x14ac:dyDescent="0.2">
      <c r="A325" s="13" t="s">
        <v>5</v>
      </c>
      <c r="B325" s="10" t="s">
        <v>223</v>
      </c>
      <c r="C325" s="10" t="s">
        <v>227</v>
      </c>
      <c r="D325" s="10" t="s">
        <v>494</v>
      </c>
      <c r="E325" s="10" t="s">
        <v>1</v>
      </c>
      <c r="F325" s="14">
        <v>490</v>
      </c>
      <c r="G325" s="14">
        <v>490</v>
      </c>
      <c r="H325" s="14">
        <f t="shared" si="20"/>
        <v>100</v>
      </c>
    </row>
    <row r="326" spans="1:8" ht="24" x14ac:dyDescent="0.2">
      <c r="A326" s="11" t="s">
        <v>526</v>
      </c>
      <c r="B326" s="10" t="s">
        <v>223</v>
      </c>
      <c r="C326" s="10" t="s">
        <v>227</v>
      </c>
      <c r="D326" s="10" t="s">
        <v>528</v>
      </c>
      <c r="E326" s="10"/>
      <c r="F326" s="14">
        <f>F327</f>
        <v>42</v>
      </c>
      <c r="G326" s="14">
        <f>G327</f>
        <v>42</v>
      </c>
      <c r="H326" s="14">
        <f t="shared" si="20"/>
        <v>100</v>
      </c>
    </row>
    <row r="327" spans="1:8" x14ac:dyDescent="0.2">
      <c r="A327" s="13" t="s">
        <v>5</v>
      </c>
      <c r="B327" s="10" t="s">
        <v>223</v>
      </c>
      <c r="C327" s="10" t="s">
        <v>227</v>
      </c>
      <c r="D327" s="10" t="s">
        <v>528</v>
      </c>
      <c r="E327" s="10" t="s">
        <v>1</v>
      </c>
      <c r="F327" s="14">
        <v>42</v>
      </c>
      <c r="G327" s="14">
        <v>42</v>
      </c>
      <c r="H327" s="14">
        <f t="shared" si="20"/>
        <v>100</v>
      </c>
    </row>
    <row r="328" spans="1:8" hidden="1" x14ac:dyDescent="0.2">
      <c r="A328" s="38" t="s">
        <v>558</v>
      </c>
      <c r="B328" s="10" t="s">
        <v>223</v>
      </c>
      <c r="C328" s="10" t="s">
        <v>227</v>
      </c>
      <c r="D328" s="10" t="s">
        <v>559</v>
      </c>
      <c r="E328" s="10"/>
      <c r="F328" s="14">
        <f>F329</f>
        <v>0</v>
      </c>
      <c r="G328" s="14">
        <f>G329</f>
        <v>0</v>
      </c>
      <c r="H328" s="14"/>
    </row>
    <row r="329" spans="1:8" hidden="1" x14ac:dyDescent="0.2">
      <c r="A329" s="13" t="s">
        <v>5</v>
      </c>
      <c r="B329" s="10" t="s">
        <v>223</v>
      </c>
      <c r="C329" s="10" t="s">
        <v>227</v>
      </c>
      <c r="D329" s="10" t="s">
        <v>559</v>
      </c>
      <c r="E329" s="10" t="s">
        <v>1</v>
      </c>
      <c r="F329" s="14"/>
      <c r="G329" s="14"/>
      <c r="H329" s="14"/>
    </row>
    <row r="330" spans="1:8" x14ac:dyDescent="0.2">
      <c r="A330" s="46" t="s">
        <v>527</v>
      </c>
      <c r="B330" s="10" t="s">
        <v>223</v>
      </c>
      <c r="C330" s="10" t="s">
        <v>227</v>
      </c>
      <c r="D330" s="10" t="s">
        <v>529</v>
      </c>
      <c r="E330" s="10"/>
      <c r="F330" s="14">
        <f>F331+F332</f>
        <v>80</v>
      </c>
      <c r="G330" s="14">
        <f>G331+G332</f>
        <v>80</v>
      </c>
      <c r="H330" s="14">
        <f t="shared" si="20"/>
        <v>100</v>
      </c>
    </row>
    <row r="331" spans="1:8" ht="24" x14ac:dyDescent="0.2">
      <c r="A331" s="13" t="s">
        <v>29</v>
      </c>
      <c r="B331" s="10" t="s">
        <v>223</v>
      </c>
      <c r="C331" s="10" t="s">
        <v>227</v>
      </c>
      <c r="D331" s="10" t="s">
        <v>529</v>
      </c>
      <c r="E331" s="10" t="s">
        <v>25</v>
      </c>
      <c r="F331" s="14">
        <v>10</v>
      </c>
      <c r="G331" s="14">
        <v>10</v>
      </c>
      <c r="H331" s="14">
        <f t="shared" si="20"/>
        <v>100</v>
      </c>
    </row>
    <row r="332" spans="1:8" x14ac:dyDescent="0.2">
      <c r="A332" s="13" t="s">
        <v>5</v>
      </c>
      <c r="B332" s="10" t="s">
        <v>223</v>
      </c>
      <c r="C332" s="10" t="s">
        <v>227</v>
      </c>
      <c r="D332" s="10" t="s">
        <v>529</v>
      </c>
      <c r="E332" s="10" t="s">
        <v>1</v>
      </c>
      <c r="F332" s="14">
        <v>70</v>
      </c>
      <c r="G332" s="14">
        <v>70</v>
      </c>
      <c r="H332" s="14">
        <f t="shared" si="20"/>
        <v>100</v>
      </c>
    </row>
    <row r="333" spans="1:8" ht="24" hidden="1" x14ac:dyDescent="0.2">
      <c r="A333" s="13" t="s">
        <v>242</v>
      </c>
      <c r="B333" s="10" t="s">
        <v>223</v>
      </c>
      <c r="C333" s="10" t="s">
        <v>227</v>
      </c>
      <c r="D333" s="10" t="s">
        <v>241</v>
      </c>
      <c r="E333" s="10"/>
      <c r="F333" s="14">
        <f>F334+F336+F338+F340+F342</f>
        <v>0</v>
      </c>
      <c r="G333" s="14">
        <f>G334+G336+G338+G340+G342</f>
        <v>0</v>
      </c>
      <c r="H333" s="14" t="e">
        <f t="shared" si="20"/>
        <v>#DIV/0!</v>
      </c>
    </row>
    <row r="334" spans="1:8" ht="36" hidden="1" x14ac:dyDescent="0.2">
      <c r="A334" s="13" t="s">
        <v>240</v>
      </c>
      <c r="B334" s="10" t="s">
        <v>223</v>
      </c>
      <c r="C334" s="10" t="s">
        <v>227</v>
      </c>
      <c r="D334" s="10" t="s">
        <v>239</v>
      </c>
      <c r="E334" s="10"/>
      <c r="F334" s="14">
        <f>F335</f>
        <v>0</v>
      </c>
      <c r="G334" s="14">
        <f>G335</f>
        <v>0</v>
      </c>
      <c r="H334" s="14" t="e">
        <f t="shared" si="20"/>
        <v>#DIV/0!</v>
      </c>
    </row>
    <row r="335" spans="1:8" hidden="1" x14ac:dyDescent="0.2">
      <c r="A335" s="13" t="s">
        <v>5</v>
      </c>
      <c r="B335" s="10" t="s">
        <v>223</v>
      </c>
      <c r="C335" s="10" t="s">
        <v>227</v>
      </c>
      <c r="D335" s="10" t="s">
        <v>239</v>
      </c>
      <c r="E335" s="10" t="s">
        <v>1</v>
      </c>
      <c r="F335" s="14">
        <f>20-20</f>
        <v>0</v>
      </c>
      <c r="G335" s="14">
        <f>20-20</f>
        <v>0</v>
      </c>
      <c r="H335" s="14" t="e">
        <f t="shared" ref="H335:H349" si="21">G335/F335*100</f>
        <v>#DIV/0!</v>
      </c>
    </row>
    <row r="336" spans="1:8" hidden="1" x14ac:dyDescent="0.2">
      <c r="A336" s="13" t="s">
        <v>238</v>
      </c>
      <c r="B336" s="10" t="s">
        <v>223</v>
      </c>
      <c r="C336" s="10" t="s">
        <v>227</v>
      </c>
      <c r="D336" s="10" t="s">
        <v>237</v>
      </c>
      <c r="E336" s="10"/>
      <c r="F336" s="14">
        <f>F337</f>
        <v>0</v>
      </c>
      <c r="G336" s="14">
        <f>G337</f>
        <v>0</v>
      </c>
      <c r="H336" s="14" t="e">
        <f t="shared" si="21"/>
        <v>#DIV/0!</v>
      </c>
    </row>
    <row r="337" spans="1:8" hidden="1" x14ac:dyDescent="0.2">
      <c r="A337" s="13" t="s">
        <v>5</v>
      </c>
      <c r="B337" s="10" t="s">
        <v>223</v>
      </c>
      <c r="C337" s="10" t="s">
        <v>227</v>
      </c>
      <c r="D337" s="10" t="s">
        <v>237</v>
      </c>
      <c r="E337" s="10" t="s">
        <v>1</v>
      </c>
      <c r="F337" s="14">
        <f>5-5</f>
        <v>0</v>
      </c>
      <c r="G337" s="14">
        <f>5-5</f>
        <v>0</v>
      </c>
      <c r="H337" s="14" t="e">
        <f t="shared" si="21"/>
        <v>#DIV/0!</v>
      </c>
    </row>
    <row r="338" spans="1:8" ht="24" hidden="1" x14ac:dyDescent="0.2">
      <c r="A338" s="13" t="s">
        <v>236</v>
      </c>
      <c r="B338" s="10" t="s">
        <v>223</v>
      </c>
      <c r="C338" s="10" t="s">
        <v>227</v>
      </c>
      <c r="D338" s="10" t="s">
        <v>235</v>
      </c>
      <c r="E338" s="10"/>
      <c r="F338" s="14">
        <f>F339</f>
        <v>0</v>
      </c>
      <c r="G338" s="14">
        <f>G339</f>
        <v>0</v>
      </c>
      <c r="H338" s="14" t="e">
        <f t="shared" si="21"/>
        <v>#DIV/0!</v>
      </c>
    </row>
    <row r="339" spans="1:8" hidden="1" x14ac:dyDescent="0.2">
      <c r="A339" s="13" t="s">
        <v>5</v>
      </c>
      <c r="B339" s="10" t="s">
        <v>223</v>
      </c>
      <c r="C339" s="10" t="s">
        <v>227</v>
      </c>
      <c r="D339" s="10" t="s">
        <v>235</v>
      </c>
      <c r="E339" s="10" t="s">
        <v>1</v>
      </c>
      <c r="F339" s="14">
        <f>3-3</f>
        <v>0</v>
      </c>
      <c r="G339" s="14">
        <f>3-3</f>
        <v>0</v>
      </c>
      <c r="H339" s="14" t="e">
        <f t="shared" si="21"/>
        <v>#DIV/0!</v>
      </c>
    </row>
    <row r="340" spans="1:8" hidden="1" x14ac:dyDescent="0.2">
      <c r="A340" s="13" t="s">
        <v>234</v>
      </c>
      <c r="B340" s="10" t="s">
        <v>223</v>
      </c>
      <c r="C340" s="10" t="s">
        <v>227</v>
      </c>
      <c r="D340" s="10" t="s">
        <v>233</v>
      </c>
      <c r="E340" s="10"/>
      <c r="F340" s="14">
        <f>F341</f>
        <v>0</v>
      </c>
      <c r="G340" s="14">
        <f>G341</f>
        <v>0</v>
      </c>
      <c r="H340" s="14" t="e">
        <f t="shared" si="21"/>
        <v>#DIV/0!</v>
      </c>
    </row>
    <row r="341" spans="1:8" hidden="1" x14ac:dyDescent="0.2">
      <c r="A341" s="13" t="s">
        <v>5</v>
      </c>
      <c r="B341" s="10" t="s">
        <v>223</v>
      </c>
      <c r="C341" s="10" t="s">
        <v>227</v>
      </c>
      <c r="D341" s="10" t="s">
        <v>233</v>
      </c>
      <c r="E341" s="10" t="s">
        <v>1</v>
      </c>
      <c r="F341" s="14">
        <f>14-14</f>
        <v>0</v>
      </c>
      <c r="G341" s="14">
        <f>14-14</f>
        <v>0</v>
      </c>
      <c r="H341" s="14" t="e">
        <f t="shared" si="21"/>
        <v>#DIV/0!</v>
      </c>
    </row>
    <row r="342" spans="1:8" ht="36" hidden="1" x14ac:dyDescent="0.2">
      <c r="A342" s="13" t="s">
        <v>232</v>
      </c>
      <c r="B342" s="10" t="s">
        <v>223</v>
      </c>
      <c r="C342" s="10" t="s">
        <v>227</v>
      </c>
      <c r="D342" s="10" t="s">
        <v>231</v>
      </c>
      <c r="E342" s="10"/>
      <c r="F342" s="14">
        <f>F343</f>
        <v>0</v>
      </c>
      <c r="G342" s="14">
        <f>G343</f>
        <v>0</v>
      </c>
      <c r="H342" s="14" t="e">
        <f t="shared" si="21"/>
        <v>#DIV/0!</v>
      </c>
    </row>
    <row r="343" spans="1:8" hidden="1" x14ac:dyDescent="0.2">
      <c r="A343" s="13" t="s">
        <v>5</v>
      </c>
      <c r="B343" s="10" t="s">
        <v>223</v>
      </c>
      <c r="C343" s="10" t="s">
        <v>227</v>
      </c>
      <c r="D343" s="10" t="s">
        <v>231</v>
      </c>
      <c r="E343" s="10" t="s">
        <v>1</v>
      </c>
      <c r="F343" s="14">
        <f>11-11</f>
        <v>0</v>
      </c>
      <c r="G343" s="14">
        <f>11-11</f>
        <v>0</v>
      </c>
      <c r="H343" s="14" t="e">
        <f t="shared" si="21"/>
        <v>#DIV/0!</v>
      </c>
    </row>
    <row r="344" spans="1:8" x14ac:dyDescent="0.2">
      <c r="A344" s="13" t="s">
        <v>560</v>
      </c>
      <c r="B344" s="10" t="s">
        <v>223</v>
      </c>
      <c r="C344" s="10" t="s">
        <v>227</v>
      </c>
      <c r="D344" s="10" t="s">
        <v>561</v>
      </c>
      <c r="E344" s="10"/>
      <c r="F344" s="14">
        <f>F345+F346</f>
        <v>992</v>
      </c>
      <c r="G344" s="14">
        <f>G345+G346</f>
        <v>919</v>
      </c>
      <c r="H344" s="14">
        <f t="shared" si="21"/>
        <v>92.641129032258064</v>
      </c>
    </row>
    <row r="345" spans="1:8" ht="24" x14ac:dyDescent="0.2">
      <c r="A345" s="13" t="s">
        <v>29</v>
      </c>
      <c r="B345" s="10" t="s">
        <v>223</v>
      </c>
      <c r="C345" s="10" t="s">
        <v>227</v>
      </c>
      <c r="D345" s="10" t="s">
        <v>561</v>
      </c>
      <c r="E345" s="10" t="s">
        <v>25</v>
      </c>
      <c r="F345" s="14">
        <v>82</v>
      </c>
      <c r="G345" s="14">
        <v>82</v>
      </c>
      <c r="H345" s="14">
        <f t="shared" si="21"/>
        <v>100</v>
      </c>
    </row>
    <row r="346" spans="1:8" x14ac:dyDescent="0.2">
      <c r="A346" s="13" t="s">
        <v>5</v>
      </c>
      <c r="B346" s="10" t="s">
        <v>223</v>
      </c>
      <c r="C346" s="10" t="s">
        <v>227</v>
      </c>
      <c r="D346" s="10" t="s">
        <v>561</v>
      </c>
      <c r="E346" s="10" t="s">
        <v>1</v>
      </c>
      <c r="F346" s="14">
        <v>910</v>
      </c>
      <c r="G346" s="14">
        <v>837</v>
      </c>
      <c r="H346" s="14">
        <f t="shared" si="21"/>
        <v>91.978021978021971</v>
      </c>
    </row>
    <row r="347" spans="1:8" x14ac:dyDescent="0.2">
      <c r="A347" s="13" t="s">
        <v>558</v>
      </c>
      <c r="B347" s="10" t="s">
        <v>223</v>
      </c>
      <c r="C347" s="10" t="s">
        <v>227</v>
      </c>
      <c r="D347" s="10" t="s">
        <v>559</v>
      </c>
      <c r="E347" s="10"/>
      <c r="F347" s="14">
        <f>F348</f>
        <v>162</v>
      </c>
      <c r="G347" s="14">
        <f>G348</f>
        <v>162</v>
      </c>
      <c r="H347" s="14">
        <f t="shared" si="21"/>
        <v>100</v>
      </c>
    </row>
    <row r="348" spans="1:8" x14ac:dyDescent="0.2">
      <c r="A348" s="13" t="s">
        <v>5</v>
      </c>
      <c r="B348" s="10" t="s">
        <v>223</v>
      </c>
      <c r="C348" s="10" t="s">
        <v>227</v>
      </c>
      <c r="D348" s="10" t="s">
        <v>559</v>
      </c>
      <c r="E348" s="10" t="s">
        <v>1</v>
      </c>
      <c r="F348" s="14">
        <v>162</v>
      </c>
      <c r="G348" s="14">
        <v>162</v>
      </c>
      <c r="H348" s="14">
        <f t="shared" si="21"/>
        <v>100</v>
      </c>
    </row>
    <row r="349" spans="1:8" x14ac:dyDescent="0.2">
      <c r="A349" s="13" t="s">
        <v>230</v>
      </c>
      <c r="B349" s="10" t="s">
        <v>223</v>
      </c>
      <c r="C349" s="10" t="s">
        <v>227</v>
      </c>
      <c r="D349" s="10" t="s">
        <v>229</v>
      </c>
      <c r="E349" s="10"/>
      <c r="F349" s="14">
        <f>F350</f>
        <v>2735</v>
      </c>
      <c r="G349" s="14">
        <f>G350</f>
        <v>2733</v>
      </c>
      <c r="H349" s="14">
        <f t="shared" si="21"/>
        <v>99.926873857404019</v>
      </c>
    </row>
    <row r="350" spans="1:8" ht="24" x14ac:dyDescent="0.2">
      <c r="A350" s="13" t="s">
        <v>228</v>
      </c>
      <c r="B350" s="10" t="s">
        <v>223</v>
      </c>
      <c r="C350" s="10" t="s">
        <v>227</v>
      </c>
      <c r="D350" s="10" t="s">
        <v>226</v>
      </c>
      <c r="E350" s="10"/>
      <c r="F350" s="14">
        <f>F352+F351</f>
        <v>2735</v>
      </c>
      <c r="G350" s="14">
        <f>G352+G351</f>
        <v>2733</v>
      </c>
      <c r="H350" s="14">
        <f t="shared" ref="H350:H406" si="22">G350/F350*100</f>
        <v>99.926873857404019</v>
      </c>
    </row>
    <row r="351" spans="1:8" ht="24" x14ac:dyDescent="0.2">
      <c r="A351" s="13" t="s">
        <v>29</v>
      </c>
      <c r="B351" s="10" t="s">
        <v>223</v>
      </c>
      <c r="C351" s="10" t="s">
        <v>227</v>
      </c>
      <c r="D351" s="10" t="s">
        <v>226</v>
      </c>
      <c r="E351" s="10" t="s">
        <v>25</v>
      </c>
      <c r="F351" s="14">
        <v>974</v>
      </c>
      <c r="G351" s="14">
        <v>974</v>
      </c>
      <c r="H351" s="14">
        <f t="shared" si="22"/>
        <v>100</v>
      </c>
    </row>
    <row r="352" spans="1:8" ht="24" x14ac:dyDescent="0.2">
      <c r="A352" s="13" t="s">
        <v>486</v>
      </c>
      <c r="B352" s="10" t="s">
        <v>223</v>
      </c>
      <c r="C352" s="10" t="s">
        <v>227</v>
      </c>
      <c r="D352" s="10" t="s">
        <v>226</v>
      </c>
      <c r="E352" s="10" t="s">
        <v>74</v>
      </c>
      <c r="F352" s="14">
        <v>1761</v>
      </c>
      <c r="G352" s="14">
        <v>1759</v>
      </c>
      <c r="H352" s="14">
        <f t="shared" si="22"/>
        <v>99.886428165814877</v>
      </c>
    </row>
    <row r="353" spans="1:8" ht="36" x14ac:dyDescent="0.2">
      <c r="A353" s="29" t="s">
        <v>12</v>
      </c>
      <c r="B353" s="27" t="s">
        <v>223</v>
      </c>
      <c r="C353" s="27" t="s">
        <v>227</v>
      </c>
      <c r="D353" s="27" t="s">
        <v>11</v>
      </c>
      <c r="E353" s="27"/>
      <c r="F353" s="28">
        <f>F354+F357</f>
        <v>1049</v>
      </c>
      <c r="G353" s="28">
        <f>G354+G357</f>
        <v>1049</v>
      </c>
      <c r="H353" s="28">
        <f t="shared" si="22"/>
        <v>100</v>
      </c>
    </row>
    <row r="354" spans="1:8" ht="24" x14ac:dyDescent="0.2">
      <c r="A354" s="13" t="s">
        <v>372</v>
      </c>
      <c r="B354" s="10" t="s">
        <v>223</v>
      </c>
      <c r="C354" s="10" t="s">
        <v>227</v>
      </c>
      <c r="D354" s="10" t="s">
        <v>371</v>
      </c>
      <c r="E354" s="10"/>
      <c r="F354" s="14">
        <f>F355</f>
        <v>49</v>
      </c>
      <c r="G354" s="14">
        <f>G355</f>
        <v>49</v>
      </c>
      <c r="H354" s="14">
        <f t="shared" si="22"/>
        <v>100</v>
      </c>
    </row>
    <row r="355" spans="1:8" ht="24" x14ac:dyDescent="0.2">
      <c r="A355" s="13" t="s">
        <v>370</v>
      </c>
      <c r="B355" s="10" t="s">
        <v>223</v>
      </c>
      <c r="C355" s="10" t="s">
        <v>227</v>
      </c>
      <c r="D355" s="10" t="s">
        <v>368</v>
      </c>
      <c r="E355" s="10"/>
      <c r="F355" s="14">
        <f>F356</f>
        <v>49</v>
      </c>
      <c r="G355" s="14">
        <f>G356</f>
        <v>49</v>
      </c>
      <c r="H355" s="14">
        <f t="shared" si="22"/>
        <v>100</v>
      </c>
    </row>
    <row r="356" spans="1:8" x14ac:dyDescent="0.2">
      <c r="A356" s="13" t="s">
        <v>5</v>
      </c>
      <c r="B356" s="10" t="s">
        <v>223</v>
      </c>
      <c r="C356" s="10" t="s">
        <v>227</v>
      </c>
      <c r="D356" s="10" t="s">
        <v>368</v>
      </c>
      <c r="E356" s="10" t="s">
        <v>1</v>
      </c>
      <c r="F356" s="14">
        <v>49</v>
      </c>
      <c r="G356" s="14">
        <v>49</v>
      </c>
      <c r="H356" s="14">
        <f t="shared" si="22"/>
        <v>100</v>
      </c>
    </row>
    <row r="357" spans="1:8" ht="24" x14ac:dyDescent="0.2">
      <c r="A357" s="11" t="s">
        <v>10</v>
      </c>
      <c r="B357" s="10" t="s">
        <v>223</v>
      </c>
      <c r="C357" s="10" t="s">
        <v>227</v>
      </c>
      <c r="D357" s="10" t="s">
        <v>9</v>
      </c>
      <c r="E357" s="10"/>
      <c r="F357" s="14">
        <f>F358</f>
        <v>1000</v>
      </c>
      <c r="G357" s="14">
        <f>G358</f>
        <v>1000</v>
      </c>
      <c r="H357" s="14">
        <f t="shared" si="22"/>
        <v>100</v>
      </c>
    </row>
    <row r="358" spans="1:8" ht="24" x14ac:dyDescent="0.2">
      <c r="A358" s="47" t="s">
        <v>540</v>
      </c>
      <c r="B358" s="10" t="s">
        <v>223</v>
      </c>
      <c r="C358" s="10" t="s">
        <v>227</v>
      </c>
      <c r="D358" s="10" t="s">
        <v>541</v>
      </c>
      <c r="E358" s="10"/>
      <c r="F358" s="14">
        <f>F359</f>
        <v>1000</v>
      </c>
      <c r="G358" s="14">
        <f>G359</f>
        <v>1000</v>
      </c>
      <c r="H358" s="14">
        <f t="shared" si="22"/>
        <v>100</v>
      </c>
    </row>
    <row r="359" spans="1:8" x14ac:dyDescent="0.2">
      <c r="A359" s="13" t="s">
        <v>5</v>
      </c>
      <c r="B359" s="10" t="s">
        <v>223</v>
      </c>
      <c r="C359" s="10" t="s">
        <v>227</v>
      </c>
      <c r="D359" s="10" t="s">
        <v>541</v>
      </c>
      <c r="E359" s="10" t="s">
        <v>1</v>
      </c>
      <c r="F359" s="14">
        <v>1000</v>
      </c>
      <c r="G359" s="14">
        <v>1000</v>
      </c>
      <c r="H359" s="14">
        <f t="shared" si="22"/>
        <v>100</v>
      </c>
    </row>
    <row r="360" spans="1:8" x14ac:dyDescent="0.2">
      <c r="A360" s="29" t="s">
        <v>460</v>
      </c>
      <c r="B360" s="27" t="s">
        <v>223</v>
      </c>
      <c r="C360" s="27" t="s">
        <v>461</v>
      </c>
      <c r="D360" s="27"/>
      <c r="E360" s="27"/>
      <c r="F360" s="28">
        <f t="shared" ref="F360:G363" si="23">F361</f>
        <v>5245</v>
      </c>
      <c r="G360" s="28">
        <f t="shared" si="23"/>
        <v>5245</v>
      </c>
      <c r="H360" s="14">
        <f t="shared" si="22"/>
        <v>100</v>
      </c>
    </row>
    <row r="361" spans="1:8" x14ac:dyDescent="0.2">
      <c r="A361" s="29" t="s">
        <v>47</v>
      </c>
      <c r="B361" s="27" t="s">
        <v>223</v>
      </c>
      <c r="C361" s="27" t="s">
        <v>461</v>
      </c>
      <c r="D361" s="27" t="s">
        <v>48</v>
      </c>
      <c r="E361" s="27"/>
      <c r="F361" s="28">
        <f t="shared" si="23"/>
        <v>5245</v>
      </c>
      <c r="G361" s="28">
        <f t="shared" si="23"/>
        <v>5245</v>
      </c>
      <c r="H361" s="14">
        <f t="shared" si="22"/>
        <v>100</v>
      </c>
    </row>
    <row r="362" spans="1:8" x14ac:dyDescent="0.2">
      <c r="A362" s="13" t="s">
        <v>47</v>
      </c>
      <c r="B362" s="10" t="s">
        <v>223</v>
      </c>
      <c r="C362" s="10" t="s">
        <v>461</v>
      </c>
      <c r="D362" s="10" t="s">
        <v>46</v>
      </c>
      <c r="E362" s="10"/>
      <c r="F362" s="14">
        <f t="shared" si="23"/>
        <v>5245</v>
      </c>
      <c r="G362" s="14">
        <f t="shared" si="23"/>
        <v>5245</v>
      </c>
      <c r="H362" s="14">
        <f t="shared" si="22"/>
        <v>100</v>
      </c>
    </row>
    <row r="363" spans="1:8" ht="24" x14ac:dyDescent="0.2">
      <c r="A363" s="13" t="s">
        <v>514</v>
      </c>
      <c r="B363" s="10" t="s">
        <v>223</v>
      </c>
      <c r="C363" s="10" t="s">
        <v>461</v>
      </c>
      <c r="D363" s="10" t="s">
        <v>462</v>
      </c>
      <c r="E363" s="10"/>
      <c r="F363" s="14">
        <f t="shared" si="23"/>
        <v>5245</v>
      </c>
      <c r="G363" s="14">
        <f t="shared" si="23"/>
        <v>5245</v>
      </c>
      <c r="H363" s="14">
        <f t="shared" si="22"/>
        <v>100</v>
      </c>
    </row>
    <row r="364" spans="1:8" x14ac:dyDescent="0.2">
      <c r="A364" s="13" t="s">
        <v>5</v>
      </c>
      <c r="B364" s="10" t="s">
        <v>223</v>
      </c>
      <c r="C364" s="10" t="s">
        <v>461</v>
      </c>
      <c r="D364" s="10" t="s">
        <v>462</v>
      </c>
      <c r="E364" s="10" t="s">
        <v>1</v>
      </c>
      <c r="F364" s="14">
        <v>5245</v>
      </c>
      <c r="G364" s="14">
        <v>5245</v>
      </c>
      <c r="H364" s="14">
        <f t="shared" si="22"/>
        <v>100</v>
      </c>
    </row>
    <row r="365" spans="1:8" ht="24" x14ac:dyDescent="0.2">
      <c r="A365" s="29" t="s">
        <v>225</v>
      </c>
      <c r="B365" s="27" t="s">
        <v>223</v>
      </c>
      <c r="C365" s="27" t="s">
        <v>222</v>
      </c>
      <c r="D365" s="27"/>
      <c r="E365" s="27"/>
      <c r="F365" s="28">
        <f t="shared" ref="F365:G368" si="24">F366</f>
        <v>1</v>
      </c>
      <c r="G365" s="28">
        <f t="shared" si="24"/>
        <v>1</v>
      </c>
      <c r="H365" s="14">
        <f t="shared" si="22"/>
        <v>100</v>
      </c>
    </row>
    <row r="366" spans="1:8" x14ac:dyDescent="0.2">
      <c r="A366" s="29" t="s">
        <v>47</v>
      </c>
      <c r="B366" s="27" t="s">
        <v>223</v>
      </c>
      <c r="C366" s="27" t="s">
        <v>222</v>
      </c>
      <c r="D366" s="27" t="s">
        <v>48</v>
      </c>
      <c r="E366" s="27"/>
      <c r="F366" s="28">
        <f t="shared" si="24"/>
        <v>1</v>
      </c>
      <c r="G366" s="28">
        <f t="shared" si="24"/>
        <v>1</v>
      </c>
      <c r="H366" s="14">
        <f t="shared" si="22"/>
        <v>100</v>
      </c>
    </row>
    <row r="367" spans="1:8" x14ac:dyDescent="0.2">
      <c r="A367" s="13" t="s">
        <v>47</v>
      </c>
      <c r="B367" s="10" t="s">
        <v>223</v>
      </c>
      <c r="C367" s="10" t="s">
        <v>222</v>
      </c>
      <c r="D367" s="10" t="s">
        <v>46</v>
      </c>
      <c r="E367" s="10"/>
      <c r="F367" s="14">
        <f t="shared" si="24"/>
        <v>1</v>
      </c>
      <c r="G367" s="14">
        <f t="shared" si="24"/>
        <v>1</v>
      </c>
      <c r="H367" s="14">
        <f t="shared" si="22"/>
        <v>100</v>
      </c>
    </row>
    <row r="368" spans="1:8" s="32" customFormat="1" ht="104.25" customHeight="1" x14ac:dyDescent="0.15">
      <c r="A368" s="13" t="s">
        <v>224</v>
      </c>
      <c r="B368" s="10" t="s">
        <v>223</v>
      </c>
      <c r="C368" s="10" t="s">
        <v>222</v>
      </c>
      <c r="D368" s="10" t="s">
        <v>221</v>
      </c>
      <c r="E368" s="10"/>
      <c r="F368" s="14">
        <f t="shared" si="24"/>
        <v>1</v>
      </c>
      <c r="G368" s="14">
        <f t="shared" si="24"/>
        <v>1</v>
      </c>
      <c r="H368" s="14">
        <f t="shared" si="22"/>
        <v>100</v>
      </c>
    </row>
    <row r="369" spans="1:8" ht="23.25" customHeight="1" x14ac:dyDescent="0.2">
      <c r="A369" s="13" t="s">
        <v>29</v>
      </c>
      <c r="B369" s="10" t="s">
        <v>223</v>
      </c>
      <c r="C369" s="10" t="s">
        <v>222</v>
      </c>
      <c r="D369" s="10" t="s">
        <v>221</v>
      </c>
      <c r="E369" s="10" t="s">
        <v>25</v>
      </c>
      <c r="F369" s="14">
        <v>1</v>
      </c>
      <c r="G369" s="14">
        <v>1</v>
      </c>
      <c r="H369" s="14">
        <f t="shared" si="22"/>
        <v>100</v>
      </c>
    </row>
    <row r="370" spans="1:8" s="32" customFormat="1" ht="18" customHeight="1" x14ac:dyDescent="0.15">
      <c r="A370" s="29" t="s">
        <v>576</v>
      </c>
      <c r="B370" s="27" t="s">
        <v>579</v>
      </c>
      <c r="C370" s="27"/>
      <c r="D370" s="27"/>
      <c r="E370" s="27"/>
      <c r="F370" s="28">
        <f t="shared" ref="F370:G374" si="25">F371</f>
        <v>886</v>
      </c>
      <c r="G370" s="28">
        <f t="shared" si="25"/>
        <v>886</v>
      </c>
      <c r="H370" s="28">
        <f t="shared" si="22"/>
        <v>100</v>
      </c>
    </row>
    <row r="371" spans="1:8" s="32" customFormat="1" ht="19.5" customHeight="1" x14ac:dyDescent="0.15">
      <c r="A371" s="29" t="s">
        <v>577</v>
      </c>
      <c r="B371" s="27" t="s">
        <v>579</v>
      </c>
      <c r="C371" s="27" t="s">
        <v>580</v>
      </c>
      <c r="D371" s="27"/>
      <c r="E371" s="27"/>
      <c r="F371" s="28">
        <f t="shared" si="25"/>
        <v>886</v>
      </c>
      <c r="G371" s="28">
        <f t="shared" si="25"/>
        <v>886</v>
      </c>
      <c r="H371" s="28">
        <f t="shared" si="22"/>
        <v>100</v>
      </c>
    </row>
    <row r="372" spans="1:8" s="32" customFormat="1" ht="15.75" customHeight="1" x14ac:dyDescent="0.15">
      <c r="A372" s="29" t="s">
        <v>47</v>
      </c>
      <c r="B372" s="27" t="s">
        <v>579</v>
      </c>
      <c r="C372" s="27" t="s">
        <v>580</v>
      </c>
      <c r="D372" s="27" t="s">
        <v>48</v>
      </c>
      <c r="E372" s="27"/>
      <c r="F372" s="28">
        <f t="shared" si="25"/>
        <v>886</v>
      </c>
      <c r="G372" s="28">
        <f t="shared" si="25"/>
        <v>886</v>
      </c>
      <c r="H372" s="28">
        <f t="shared" si="22"/>
        <v>100</v>
      </c>
    </row>
    <row r="373" spans="1:8" ht="18.75" customHeight="1" x14ac:dyDescent="0.2">
      <c r="A373" s="13" t="s">
        <v>47</v>
      </c>
      <c r="B373" s="10" t="s">
        <v>579</v>
      </c>
      <c r="C373" s="10" t="s">
        <v>580</v>
      </c>
      <c r="D373" s="10" t="s">
        <v>46</v>
      </c>
      <c r="E373" s="10"/>
      <c r="F373" s="14">
        <f t="shared" si="25"/>
        <v>886</v>
      </c>
      <c r="G373" s="14">
        <f t="shared" si="25"/>
        <v>886</v>
      </c>
      <c r="H373" s="14">
        <f t="shared" si="22"/>
        <v>100</v>
      </c>
    </row>
    <row r="374" spans="1:8" ht="23.25" customHeight="1" x14ac:dyDescent="0.2">
      <c r="A374" s="13" t="s">
        <v>578</v>
      </c>
      <c r="B374" s="10" t="s">
        <v>579</v>
      </c>
      <c r="C374" s="10" t="s">
        <v>580</v>
      </c>
      <c r="D374" s="10" t="s">
        <v>546</v>
      </c>
      <c r="E374" s="10"/>
      <c r="F374" s="14">
        <f t="shared" si="25"/>
        <v>886</v>
      </c>
      <c r="G374" s="14">
        <f t="shared" si="25"/>
        <v>886</v>
      </c>
      <c r="H374" s="14">
        <f t="shared" si="22"/>
        <v>100</v>
      </c>
    </row>
    <row r="375" spans="1:8" ht="23.25" customHeight="1" x14ac:dyDescent="0.2">
      <c r="A375" s="13" t="s">
        <v>29</v>
      </c>
      <c r="B375" s="10" t="s">
        <v>579</v>
      </c>
      <c r="C375" s="10" t="s">
        <v>580</v>
      </c>
      <c r="D375" s="10" t="s">
        <v>546</v>
      </c>
      <c r="E375" s="10" t="s">
        <v>25</v>
      </c>
      <c r="F375" s="14">
        <v>886</v>
      </c>
      <c r="G375" s="14">
        <v>886</v>
      </c>
      <c r="H375" s="14">
        <f t="shared" si="22"/>
        <v>100</v>
      </c>
    </row>
    <row r="376" spans="1:8" x14ac:dyDescent="0.2">
      <c r="A376" s="29" t="s">
        <v>220</v>
      </c>
      <c r="B376" s="27" t="s">
        <v>140</v>
      </c>
      <c r="C376" s="27"/>
      <c r="D376" s="27"/>
      <c r="E376" s="27"/>
      <c r="F376" s="28">
        <f>F377+F401+F441+F460+F475+F497</f>
        <v>510399</v>
      </c>
      <c r="G376" s="28">
        <f>G377+G401+G441+G460+G475+G497</f>
        <v>506081</v>
      </c>
      <c r="H376" s="14">
        <f t="shared" si="22"/>
        <v>99.15399520767086</v>
      </c>
    </row>
    <row r="377" spans="1:8" x14ac:dyDescent="0.2">
      <c r="A377" s="29" t="s">
        <v>219</v>
      </c>
      <c r="B377" s="27" t="s">
        <v>140</v>
      </c>
      <c r="C377" s="27" t="s">
        <v>210</v>
      </c>
      <c r="D377" s="27"/>
      <c r="E377" s="27"/>
      <c r="F377" s="28">
        <f>F378+F397</f>
        <v>149020</v>
      </c>
      <c r="G377" s="28">
        <f>G378+G397</f>
        <v>148033</v>
      </c>
      <c r="H377" s="28">
        <f t="shared" si="22"/>
        <v>99.337672795597911</v>
      </c>
    </row>
    <row r="378" spans="1:8" ht="24" x14ac:dyDescent="0.2">
      <c r="A378" s="29" t="s">
        <v>73</v>
      </c>
      <c r="B378" s="27" t="s">
        <v>140</v>
      </c>
      <c r="C378" s="27" t="s">
        <v>210</v>
      </c>
      <c r="D378" s="27" t="s">
        <v>72</v>
      </c>
      <c r="E378" s="27"/>
      <c r="F378" s="28">
        <f>F379</f>
        <v>148831</v>
      </c>
      <c r="G378" s="28">
        <f>G379</f>
        <v>147844</v>
      </c>
      <c r="H378" s="28">
        <f t="shared" si="22"/>
        <v>99.336831708447832</v>
      </c>
    </row>
    <row r="379" spans="1:8" ht="24.75" customHeight="1" x14ac:dyDescent="0.2">
      <c r="A379" s="13" t="s">
        <v>71</v>
      </c>
      <c r="B379" s="10" t="s">
        <v>140</v>
      </c>
      <c r="C379" s="10" t="s">
        <v>210</v>
      </c>
      <c r="D379" s="10" t="s">
        <v>70</v>
      </c>
      <c r="E379" s="10"/>
      <c r="F379" s="14">
        <f>F380+F383+F393+F390</f>
        <v>148831</v>
      </c>
      <c r="G379" s="14">
        <f>G380+G383+G393+G390</f>
        <v>147844</v>
      </c>
      <c r="H379" s="14">
        <f t="shared" si="22"/>
        <v>99.336831708447832</v>
      </c>
    </row>
    <row r="380" spans="1:8" ht="19.5" customHeight="1" x14ac:dyDescent="0.2">
      <c r="A380" s="13" t="s">
        <v>218</v>
      </c>
      <c r="B380" s="10" t="s">
        <v>140</v>
      </c>
      <c r="C380" s="10" t="s">
        <v>210</v>
      </c>
      <c r="D380" s="10" t="s">
        <v>217</v>
      </c>
      <c r="E380" s="10"/>
      <c r="F380" s="14">
        <f>F381</f>
        <v>36943</v>
      </c>
      <c r="G380" s="14">
        <f>G381</f>
        <v>36943</v>
      </c>
      <c r="H380" s="14">
        <f t="shared" si="22"/>
        <v>100</v>
      </c>
    </row>
    <row r="381" spans="1:8" ht="25.5" customHeight="1" x14ac:dyDescent="0.2">
      <c r="A381" s="13" t="s">
        <v>216</v>
      </c>
      <c r="B381" s="10" t="s">
        <v>140</v>
      </c>
      <c r="C381" s="10" t="s">
        <v>210</v>
      </c>
      <c r="D381" s="10" t="s">
        <v>215</v>
      </c>
      <c r="E381" s="10"/>
      <c r="F381" s="14">
        <f>F382</f>
        <v>36943</v>
      </c>
      <c r="G381" s="14">
        <f>G382</f>
        <v>36943</v>
      </c>
      <c r="H381" s="14">
        <f t="shared" si="22"/>
        <v>100</v>
      </c>
    </row>
    <row r="382" spans="1:8" ht="32.25" customHeight="1" x14ac:dyDescent="0.2">
      <c r="A382" s="13" t="s">
        <v>486</v>
      </c>
      <c r="B382" s="10" t="s">
        <v>140</v>
      </c>
      <c r="C382" s="10" t="s">
        <v>210</v>
      </c>
      <c r="D382" s="10" t="s">
        <v>215</v>
      </c>
      <c r="E382" s="10" t="s">
        <v>74</v>
      </c>
      <c r="F382" s="14">
        <v>36943</v>
      </c>
      <c r="G382" s="14">
        <v>36943</v>
      </c>
      <c r="H382" s="14">
        <f t="shared" si="22"/>
        <v>100</v>
      </c>
    </row>
    <row r="383" spans="1:8" ht="52.5" customHeight="1" x14ac:dyDescent="0.2">
      <c r="A383" s="13" t="s">
        <v>214</v>
      </c>
      <c r="B383" s="10" t="s">
        <v>140</v>
      </c>
      <c r="C383" s="10" t="s">
        <v>210</v>
      </c>
      <c r="D383" s="10" t="s">
        <v>213</v>
      </c>
      <c r="E383" s="10"/>
      <c r="F383" s="14">
        <f>F384+F386+F388</f>
        <v>108008</v>
      </c>
      <c r="G383" s="14">
        <f>G384+G386+G388</f>
        <v>107348</v>
      </c>
      <c r="H383" s="14">
        <f t="shared" si="22"/>
        <v>99.388934153025701</v>
      </c>
    </row>
    <row r="384" spans="1:8" ht="28.5" customHeight="1" x14ac:dyDescent="0.2">
      <c r="A384" s="13" t="s">
        <v>8</v>
      </c>
      <c r="B384" s="10" t="s">
        <v>140</v>
      </c>
      <c r="C384" s="10" t="s">
        <v>210</v>
      </c>
      <c r="D384" s="10" t="s">
        <v>212</v>
      </c>
      <c r="E384" s="10"/>
      <c r="F384" s="14">
        <f>F385</f>
        <v>34161</v>
      </c>
      <c r="G384" s="14">
        <f>G385</f>
        <v>33679</v>
      </c>
      <c r="H384" s="14">
        <f t="shared" si="22"/>
        <v>98.589034278856005</v>
      </c>
    </row>
    <row r="385" spans="1:8" ht="24" customHeight="1" x14ac:dyDescent="0.2">
      <c r="A385" s="13" t="s">
        <v>44</v>
      </c>
      <c r="B385" s="10" t="s">
        <v>140</v>
      </c>
      <c r="C385" s="10" t="s">
        <v>210</v>
      </c>
      <c r="D385" s="10" t="s">
        <v>212</v>
      </c>
      <c r="E385" s="10" t="s">
        <v>41</v>
      </c>
      <c r="F385" s="14">
        <v>34161</v>
      </c>
      <c r="G385" s="14">
        <v>33679</v>
      </c>
      <c r="H385" s="14">
        <f t="shared" si="22"/>
        <v>98.589034278856005</v>
      </c>
    </row>
    <row r="386" spans="1:8" ht="24" x14ac:dyDescent="0.2">
      <c r="A386" s="13" t="s">
        <v>113</v>
      </c>
      <c r="B386" s="10" t="s">
        <v>140</v>
      </c>
      <c r="C386" s="10" t="s">
        <v>210</v>
      </c>
      <c r="D386" s="10" t="s">
        <v>211</v>
      </c>
      <c r="E386" s="10"/>
      <c r="F386" s="14">
        <f>F387</f>
        <v>34881</v>
      </c>
      <c r="G386" s="14">
        <f>G387</f>
        <v>34703</v>
      </c>
      <c r="H386" s="14">
        <f t="shared" si="22"/>
        <v>99.489693529428621</v>
      </c>
    </row>
    <row r="387" spans="1:8" ht="24" x14ac:dyDescent="0.2">
      <c r="A387" s="13" t="s">
        <v>44</v>
      </c>
      <c r="B387" s="10" t="s">
        <v>140</v>
      </c>
      <c r="C387" s="10" t="s">
        <v>210</v>
      </c>
      <c r="D387" s="10" t="s">
        <v>211</v>
      </c>
      <c r="E387" s="10" t="s">
        <v>41</v>
      </c>
      <c r="F387" s="14">
        <v>34881</v>
      </c>
      <c r="G387" s="14">
        <v>34703</v>
      </c>
      <c r="H387" s="14">
        <f t="shared" si="22"/>
        <v>99.489693529428621</v>
      </c>
    </row>
    <row r="388" spans="1:8" ht="118.5" customHeight="1" x14ac:dyDescent="0.2">
      <c r="A388" s="13" t="s">
        <v>206</v>
      </c>
      <c r="B388" s="10" t="s">
        <v>140</v>
      </c>
      <c r="C388" s="10" t="s">
        <v>210</v>
      </c>
      <c r="D388" s="10" t="s">
        <v>209</v>
      </c>
      <c r="E388" s="10"/>
      <c r="F388" s="14">
        <f>F389</f>
        <v>38966</v>
      </c>
      <c r="G388" s="14">
        <f>G389</f>
        <v>38966</v>
      </c>
      <c r="H388" s="14">
        <f t="shared" si="22"/>
        <v>100</v>
      </c>
    </row>
    <row r="389" spans="1:8" ht="24" x14ac:dyDescent="0.2">
      <c r="A389" s="13" t="s">
        <v>44</v>
      </c>
      <c r="B389" s="10" t="s">
        <v>140</v>
      </c>
      <c r="C389" s="10" t="s">
        <v>210</v>
      </c>
      <c r="D389" s="10" t="s">
        <v>209</v>
      </c>
      <c r="E389" s="10" t="s">
        <v>41</v>
      </c>
      <c r="F389" s="14">
        <v>38966</v>
      </c>
      <c r="G389" s="14">
        <v>38966</v>
      </c>
      <c r="H389" s="14">
        <f t="shared" si="22"/>
        <v>100</v>
      </c>
    </row>
    <row r="390" spans="1:8" ht="24" x14ac:dyDescent="0.2">
      <c r="A390" s="13" t="s">
        <v>566</v>
      </c>
      <c r="B390" s="10" t="s">
        <v>140</v>
      </c>
      <c r="C390" s="10" t="s">
        <v>210</v>
      </c>
      <c r="D390" s="10" t="s">
        <v>568</v>
      </c>
      <c r="E390" s="10"/>
      <c r="F390" s="14">
        <f>F391</f>
        <v>565</v>
      </c>
      <c r="G390" s="14">
        <f>G391</f>
        <v>565</v>
      </c>
      <c r="H390" s="14">
        <f t="shared" si="22"/>
        <v>100</v>
      </c>
    </row>
    <row r="391" spans="1:8" x14ac:dyDescent="0.2">
      <c r="A391" s="13" t="s">
        <v>567</v>
      </c>
      <c r="B391" s="10" t="s">
        <v>140</v>
      </c>
      <c r="C391" s="10" t="s">
        <v>210</v>
      </c>
      <c r="D391" s="10" t="s">
        <v>569</v>
      </c>
      <c r="E391" s="10"/>
      <c r="F391" s="14">
        <f>F392</f>
        <v>565</v>
      </c>
      <c r="G391" s="14">
        <f>G392</f>
        <v>565</v>
      </c>
      <c r="H391" s="14">
        <f t="shared" si="22"/>
        <v>100</v>
      </c>
    </row>
    <row r="392" spans="1:8" ht="24" x14ac:dyDescent="0.2">
      <c r="A392" s="13" t="s">
        <v>44</v>
      </c>
      <c r="B392" s="10" t="s">
        <v>140</v>
      </c>
      <c r="C392" s="10" t="s">
        <v>210</v>
      </c>
      <c r="D392" s="10" t="s">
        <v>569</v>
      </c>
      <c r="E392" s="10" t="s">
        <v>41</v>
      </c>
      <c r="F392" s="14">
        <v>565</v>
      </c>
      <c r="G392" s="14">
        <v>565</v>
      </c>
      <c r="H392" s="14">
        <f t="shared" si="22"/>
        <v>100</v>
      </c>
    </row>
    <row r="393" spans="1:8" ht="36" x14ac:dyDescent="0.2">
      <c r="A393" s="13" t="s">
        <v>471</v>
      </c>
      <c r="B393" s="10" t="s">
        <v>140</v>
      </c>
      <c r="C393" s="10" t="s">
        <v>210</v>
      </c>
      <c r="D393" s="10" t="s">
        <v>473</v>
      </c>
      <c r="E393" s="10"/>
      <c r="F393" s="14">
        <f t="shared" ref="F393:G395" si="26">F394</f>
        <v>3315</v>
      </c>
      <c r="G393" s="14">
        <f t="shared" si="26"/>
        <v>2988</v>
      </c>
      <c r="H393" s="14">
        <f t="shared" si="22"/>
        <v>90.135746606334848</v>
      </c>
    </row>
    <row r="394" spans="1:8" ht="36" x14ac:dyDescent="0.2">
      <c r="A394" s="13" t="s">
        <v>433</v>
      </c>
      <c r="B394" s="10" t="s">
        <v>140</v>
      </c>
      <c r="C394" s="10" t="s">
        <v>210</v>
      </c>
      <c r="D394" s="10" t="s">
        <v>474</v>
      </c>
      <c r="E394" s="10"/>
      <c r="F394" s="14">
        <f t="shared" si="26"/>
        <v>3315</v>
      </c>
      <c r="G394" s="14">
        <f t="shared" si="26"/>
        <v>2988</v>
      </c>
      <c r="H394" s="14">
        <f t="shared" si="22"/>
        <v>90.135746606334848</v>
      </c>
    </row>
    <row r="395" spans="1:8" ht="36" x14ac:dyDescent="0.2">
      <c r="A395" s="13" t="s">
        <v>472</v>
      </c>
      <c r="B395" s="10" t="s">
        <v>140</v>
      </c>
      <c r="C395" s="10" t="s">
        <v>210</v>
      </c>
      <c r="D395" s="10" t="s">
        <v>474</v>
      </c>
      <c r="E395" s="10"/>
      <c r="F395" s="14">
        <f t="shared" si="26"/>
        <v>3315</v>
      </c>
      <c r="G395" s="14">
        <f t="shared" si="26"/>
        <v>2988</v>
      </c>
      <c r="H395" s="14">
        <f t="shared" si="22"/>
        <v>90.135746606334848</v>
      </c>
    </row>
    <row r="396" spans="1:8" ht="24" x14ac:dyDescent="0.2">
      <c r="A396" s="13" t="s">
        <v>44</v>
      </c>
      <c r="B396" s="10" t="s">
        <v>140</v>
      </c>
      <c r="C396" s="10" t="s">
        <v>210</v>
      </c>
      <c r="D396" s="10" t="s">
        <v>474</v>
      </c>
      <c r="E396" s="10" t="s">
        <v>41</v>
      </c>
      <c r="F396" s="14">
        <v>3315</v>
      </c>
      <c r="G396" s="14">
        <v>2988</v>
      </c>
      <c r="H396" s="14">
        <f t="shared" si="22"/>
        <v>90.135746606334848</v>
      </c>
    </row>
    <row r="397" spans="1:8" ht="60" x14ac:dyDescent="0.2">
      <c r="A397" s="48" t="s">
        <v>530</v>
      </c>
      <c r="B397" s="27" t="s">
        <v>140</v>
      </c>
      <c r="C397" s="27" t="s">
        <v>210</v>
      </c>
      <c r="D397" s="27" t="s">
        <v>535</v>
      </c>
      <c r="E397" s="10"/>
      <c r="F397" s="28">
        <f t="shared" ref="F397:G397" si="27">F398</f>
        <v>189</v>
      </c>
      <c r="G397" s="28">
        <f t="shared" si="27"/>
        <v>189</v>
      </c>
      <c r="H397" s="14">
        <f t="shared" si="22"/>
        <v>100</v>
      </c>
    </row>
    <row r="398" spans="1:8" ht="36" x14ac:dyDescent="0.2">
      <c r="A398" s="49" t="s">
        <v>531</v>
      </c>
      <c r="B398" s="10" t="s">
        <v>140</v>
      </c>
      <c r="C398" s="10" t="s">
        <v>210</v>
      </c>
      <c r="D398" s="10" t="s">
        <v>533</v>
      </c>
      <c r="E398" s="10"/>
      <c r="F398" s="14">
        <f>F399</f>
        <v>189</v>
      </c>
      <c r="G398" s="14">
        <f>G399</f>
        <v>189</v>
      </c>
      <c r="H398" s="14">
        <f t="shared" si="22"/>
        <v>100</v>
      </c>
    </row>
    <row r="399" spans="1:8" ht="24" x14ac:dyDescent="0.2">
      <c r="A399" s="11" t="s">
        <v>582</v>
      </c>
      <c r="B399" s="10" t="s">
        <v>140</v>
      </c>
      <c r="C399" s="10" t="s">
        <v>210</v>
      </c>
      <c r="D399" s="10" t="s">
        <v>534</v>
      </c>
      <c r="E399" s="10"/>
      <c r="F399" s="14">
        <f>F400</f>
        <v>189</v>
      </c>
      <c r="G399" s="14">
        <f>G400</f>
        <v>189</v>
      </c>
      <c r="H399" s="14">
        <f t="shared" si="22"/>
        <v>100</v>
      </c>
    </row>
    <row r="400" spans="1:8" ht="24" x14ac:dyDescent="0.2">
      <c r="A400" s="13" t="s">
        <v>44</v>
      </c>
      <c r="B400" s="10" t="s">
        <v>140</v>
      </c>
      <c r="C400" s="10" t="s">
        <v>210</v>
      </c>
      <c r="D400" s="10" t="s">
        <v>534</v>
      </c>
      <c r="E400" s="10" t="s">
        <v>41</v>
      </c>
      <c r="F400" s="14">
        <v>189</v>
      </c>
      <c r="G400" s="14">
        <v>189</v>
      </c>
      <c r="H400" s="14">
        <f t="shared" si="22"/>
        <v>100</v>
      </c>
    </row>
    <row r="401" spans="1:8" s="32" customFormat="1" x14ac:dyDescent="0.15">
      <c r="A401" s="29" t="s">
        <v>208</v>
      </c>
      <c r="B401" s="27" t="s">
        <v>140</v>
      </c>
      <c r="C401" s="27" t="s">
        <v>188</v>
      </c>
      <c r="D401" s="27"/>
      <c r="E401" s="27"/>
      <c r="F401" s="28">
        <f>F402+F437</f>
        <v>312938</v>
      </c>
      <c r="G401" s="28">
        <f>G402+G437</f>
        <v>310621</v>
      </c>
      <c r="H401" s="14">
        <f t="shared" si="22"/>
        <v>99.25959774779669</v>
      </c>
    </row>
    <row r="402" spans="1:8" ht="24" x14ac:dyDescent="0.2">
      <c r="A402" s="29" t="s">
        <v>73</v>
      </c>
      <c r="B402" s="27" t="s">
        <v>140</v>
      </c>
      <c r="C402" s="27" t="s">
        <v>188</v>
      </c>
      <c r="D402" s="27" t="s">
        <v>72</v>
      </c>
      <c r="E402" s="27"/>
      <c r="F402" s="28">
        <f>F403+F424</f>
        <v>312760</v>
      </c>
      <c r="G402" s="28">
        <f>G403+G424</f>
        <v>310443</v>
      </c>
      <c r="H402" s="14">
        <f t="shared" si="22"/>
        <v>99.259176365264096</v>
      </c>
    </row>
    <row r="403" spans="1:8" ht="24" customHeight="1" x14ac:dyDescent="0.2">
      <c r="A403" s="13" t="s">
        <v>154</v>
      </c>
      <c r="B403" s="10" t="s">
        <v>140</v>
      </c>
      <c r="C403" s="10" t="s">
        <v>188</v>
      </c>
      <c r="D403" s="10" t="s">
        <v>70</v>
      </c>
      <c r="E403" s="10"/>
      <c r="F403" s="14">
        <f>F404+F421+F415+F418</f>
        <v>294466</v>
      </c>
      <c r="G403" s="14">
        <f>G404+G421+G415+G418</f>
        <v>292196</v>
      </c>
      <c r="H403" s="14">
        <f t="shared" si="22"/>
        <v>99.229113038517184</v>
      </c>
    </row>
    <row r="404" spans="1:8" ht="85.5" customHeight="1" x14ac:dyDescent="0.2">
      <c r="A404" s="13" t="s">
        <v>153</v>
      </c>
      <c r="B404" s="10" t="s">
        <v>140</v>
      </c>
      <c r="C404" s="10" t="s">
        <v>188</v>
      </c>
      <c r="D404" s="10" t="s">
        <v>152</v>
      </c>
      <c r="E404" s="10"/>
      <c r="F404" s="14">
        <f>F405+F407+F409+F411+F413</f>
        <v>283449</v>
      </c>
      <c r="G404" s="14">
        <f>G405+G407+G409+G411+G413</f>
        <v>281179</v>
      </c>
      <c r="H404" s="14">
        <f t="shared" si="22"/>
        <v>99.199150464457446</v>
      </c>
    </row>
    <row r="405" spans="1:8" ht="24" x14ac:dyDescent="0.2">
      <c r="A405" s="13" t="s">
        <v>8</v>
      </c>
      <c r="B405" s="10" t="s">
        <v>140</v>
      </c>
      <c r="C405" s="10" t="s">
        <v>188</v>
      </c>
      <c r="D405" s="10" t="s">
        <v>207</v>
      </c>
      <c r="E405" s="10"/>
      <c r="F405" s="14">
        <f>F406</f>
        <v>19799</v>
      </c>
      <c r="G405" s="14">
        <f>G406</f>
        <v>19075</v>
      </c>
      <c r="H405" s="14">
        <f t="shared" si="22"/>
        <v>96.343249659073692</v>
      </c>
    </row>
    <row r="406" spans="1:8" ht="24" x14ac:dyDescent="0.2">
      <c r="A406" s="13" t="s">
        <v>44</v>
      </c>
      <c r="B406" s="10" t="s">
        <v>140</v>
      </c>
      <c r="C406" s="10" t="s">
        <v>188</v>
      </c>
      <c r="D406" s="10" t="s">
        <v>207</v>
      </c>
      <c r="E406" s="10" t="s">
        <v>41</v>
      </c>
      <c r="F406" s="14">
        <v>19799</v>
      </c>
      <c r="G406" s="14">
        <v>19075</v>
      </c>
      <c r="H406" s="14">
        <f t="shared" si="22"/>
        <v>96.343249659073692</v>
      </c>
    </row>
    <row r="407" spans="1:8" ht="24" x14ac:dyDescent="0.2">
      <c r="A407" s="13" t="s">
        <v>113</v>
      </c>
      <c r="B407" s="10" t="s">
        <v>140</v>
      </c>
      <c r="C407" s="10" t="s">
        <v>188</v>
      </c>
      <c r="D407" s="10" t="s">
        <v>185</v>
      </c>
      <c r="E407" s="10"/>
      <c r="F407" s="14">
        <f>F408</f>
        <v>69598</v>
      </c>
      <c r="G407" s="14">
        <f>G408</f>
        <v>68052</v>
      </c>
      <c r="H407" s="14">
        <f t="shared" ref="H407:H470" si="28">G407/F407*100</f>
        <v>97.778671800913813</v>
      </c>
    </row>
    <row r="408" spans="1:8" ht="24" x14ac:dyDescent="0.2">
      <c r="A408" s="13" t="s">
        <v>44</v>
      </c>
      <c r="B408" s="10" t="s">
        <v>140</v>
      </c>
      <c r="C408" s="10" t="s">
        <v>188</v>
      </c>
      <c r="D408" s="10" t="s">
        <v>185</v>
      </c>
      <c r="E408" s="10" t="s">
        <v>41</v>
      </c>
      <c r="F408" s="14">
        <v>69598</v>
      </c>
      <c r="G408" s="14">
        <v>68052</v>
      </c>
      <c r="H408" s="14">
        <f t="shared" si="28"/>
        <v>97.778671800913813</v>
      </c>
    </row>
    <row r="409" spans="1:8" ht="117" customHeight="1" x14ac:dyDescent="0.2">
      <c r="A409" s="13" t="s">
        <v>206</v>
      </c>
      <c r="B409" s="10" t="s">
        <v>140</v>
      </c>
      <c r="C409" s="10" t="s">
        <v>188</v>
      </c>
      <c r="D409" s="10" t="s">
        <v>205</v>
      </c>
      <c r="E409" s="10"/>
      <c r="F409" s="14">
        <f>F410</f>
        <v>172678</v>
      </c>
      <c r="G409" s="14">
        <f>G410</f>
        <v>172678</v>
      </c>
      <c r="H409" s="14">
        <f t="shared" si="28"/>
        <v>100</v>
      </c>
    </row>
    <row r="410" spans="1:8" ht="26.25" customHeight="1" x14ac:dyDescent="0.2">
      <c r="A410" s="13" t="s">
        <v>44</v>
      </c>
      <c r="B410" s="10" t="s">
        <v>140</v>
      </c>
      <c r="C410" s="10" t="s">
        <v>188</v>
      </c>
      <c r="D410" s="10" t="s">
        <v>205</v>
      </c>
      <c r="E410" s="10" t="s">
        <v>41</v>
      </c>
      <c r="F410" s="14">
        <v>172678</v>
      </c>
      <c r="G410" s="14">
        <v>172678</v>
      </c>
      <c r="H410" s="14">
        <f t="shared" si="28"/>
        <v>100</v>
      </c>
    </row>
    <row r="411" spans="1:8" ht="39" customHeight="1" x14ac:dyDescent="0.2">
      <c r="A411" s="13" t="s">
        <v>204</v>
      </c>
      <c r="B411" s="10" t="s">
        <v>140</v>
      </c>
      <c r="C411" s="10" t="s">
        <v>188</v>
      </c>
      <c r="D411" s="10" t="s">
        <v>203</v>
      </c>
      <c r="E411" s="10"/>
      <c r="F411" s="14">
        <f>F412</f>
        <v>20038</v>
      </c>
      <c r="G411" s="14">
        <f>G412</f>
        <v>20038</v>
      </c>
      <c r="H411" s="14">
        <f t="shared" si="28"/>
        <v>100</v>
      </c>
    </row>
    <row r="412" spans="1:8" ht="24" x14ac:dyDescent="0.2">
      <c r="A412" s="13" t="s">
        <v>44</v>
      </c>
      <c r="B412" s="10" t="s">
        <v>140</v>
      </c>
      <c r="C412" s="10" t="s">
        <v>188</v>
      </c>
      <c r="D412" s="10" t="s">
        <v>203</v>
      </c>
      <c r="E412" s="10" t="s">
        <v>41</v>
      </c>
      <c r="F412" s="14">
        <v>20038</v>
      </c>
      <c r="G412" s="14">
        <v>20038</v>
      </c>
      <c r="H412" s="14">
        <f t="shared" si="28"/>
        <v>100</v>
      </c>
    </row>
    <row r="413" spans="1:8" ht="104.25" customHeight="1" x14ac:dyDescent="0.2">
      <c r="A413" s="13" t="s">
        <v>202</v>
      </c>
      <c r="B413" s="10" t="s">
        <v>140</v>
      </c>
      <c r="C413" s="10" t="s">
        <v>188</v>
      </c>
      <c r="D413" s="10" t="s">
        <v>150</v>
      </c>
      <c r="E413" s="10"/>
      <c r="F413" s="14">
        <f>F414</f>
        <v>1336</v>
      </c>
      <c r="G413" s="14">
        <f>G414</f>
        <v>1336</v>
      </c>
      <c r="H413" s="14">
        <f t="shared" si="28"/>
        <v>100</v>
      </c>
    </row>
    <row r="414" spans="1:8" ht="24" x14ac:dyDescent="0.2">
      <c r="A414" s="13" t="s">
        <v>44</v>
      </c>
      <c r="B414" s="10" t="s">
        <v>140</v>
      </c>
      <c r="C414" s="10" t="s">
        <v>188</v>
      </c>
      <c r="D414" s="10" t="s">
        <v>150</v>
      </c>
      <c r="E414" s="10" t="s">
        <v>41</v>
      </c>
      <c r="F414" s="14">
        <v>1336</v>
      </c>
      <c r="G414" s="14">
        <v>1336</v>
      </c>
      <c r="H414" s="14">
        <f t="shared" si="28"/>
        <v>100</v>
      </c>
    </row>
    <row r="415" spans="1:8" ht="36" x14ac:dyDescent="0.2">
      <c r="A415" s="13" t="s">
        <v>471</v>
      </c>
      <c r="B415" s="10" t="s">
        <v>140</v>
      </c>
      <c r="C415" s="10" t="s">
        <v>188</v>
      </c>
      <c r="D415" s="10" t="s">
        <v>495</v>
      </c>
      <c r="E415" s="10"/>
      <c r="F415" s="14">
        <f>F416</f>
        <v>7127</v>
      </c>
      <c r="G415" s="14">
        <f>G416</f>
        <v>7127</v>
      </c>
      <c r="H415" s="14">
        <f t="shared" si="28"/>
        <v>100</v>
      </c>
    </row>
    <row r="416" spans="1:8" ht="24" x14ac:dyDescent="0.2">
      <c r="A416" s="13" t="s">
        <v>482</v>
      </c>
      <c r="B416" s="10" t="s">
        <v>140</v>
      </c>
      <c r="C416" s="10" t="s">
        <v>188</v>
      </c>
      <c r="D416" s="10" t="s">
        <v>495</v>
      </c>
      <c r="E416" s="10"/>
      <c r="F416" s="14">
        <f>F417</f>
        <v>7127</v>
      </c>
      <c r="G416" s="14">
        <f>G417</f>
        <v>7127</v>
      </c>
      <c r="H416" s="14">
        <f t="shared" si="28"/>
        <v>100</v>
      </c>
    </row>
    <row r="417" spans="1:8" ht="24" x14ac:dyDescent="0.2">
      <c r="A417" s="13" t="s">
        <v>486</v>
      </c>
      <c r="B417" s="10" t="s">
        <v>140</v>
      </c>
      <c r="C417" s="10" t="s">
        <v>188</v>
      </c>
      <c r="D417" s="10" t="s">
        <v>495</v>
      </c>
      <c r="E417" s="10" t="s">
        <v>74</v>
      </c>
      <c r="F417" s="14">
        <v>7127</v>
      </c>
      <c r="G417" s="14">
        <v>7127</v>
      </c>
      <c r="H417" s="14">
        <f t="shared" si="28"/>
        <v>100</v>
      </c>
    </row>
    <row r="418" spans="1:8" ht="24" x14ac:dyDescent="0.2">
      <c r="A418" s="13" t="s">
        <v>521</v>
      </c>
      <c r="B418" s="10" t="s">
        <v>140</v>
      </c>
      <c r="C418" s="10" t="s">
        <v>188</v>
      </c>
      <c r="D418" s="10" t="s">
        <v>523</v>
      </c>
      <c r="E418" s="10"/>
      <c r="F418" s="14">
        <f>F419</f>
        <v>2083</v>
      </c>
      <c r="G418" s="14">
        <f>G419</f>
        <v>2083</v>
      </c>
      <c r="H418" s="14">
        <f t="shared" si="28"/>
        <v>100</v>
      </c>
    </row>
    <row r="419" spans="1:8" ht="24" x14ac:dyDescent="0.2">
      <c r="A419" s="13" t="s">
        <v>522</v>
      </c>
      <c r="B419" s="10" t="s">
        <v>140</v>
      </c>
      <c r="C419" s="10" t="s">
        <v>188</v>
      </c>
      <c r="D419" s="10" t="s">
        <v>524</v>
      </c>
      <c r="E419" s="10"/>
      <c r="F419" s="14">
        <f>F420</f>
        <v>2083</v>
      </c>
      <c r="G419" s="14">
        <f>G420</f>
        <v>2083</v>
      </c>
      <c r="H419" s="14">
        <f t="shared" si="28"/>
        <v>100</v>
      </c>
    </row>
    <row r="420" spans="1:8" ht="24" x14ac:dyDescent="0.2">
      <c r="A420" s="13" t="s">
        <v>44</v>
      </c>
      <c r="B420" s="10" t="s">
        <v>140</v>
      </c>
      <c r="C420" s="10" t="s">
        <v>188</v>
      </c>
      <c r="D420" s="10" t="s">
        <v>524</v>
      </c>
      <c r="E420" s="10" t="s">
        <v>41</v>
      </c>
      <c r="F420" s="14">
        <v>2083</v>
      </c>
      <c r="G420" s="14">
        <v>2083</v>
      </c>
      <c r="H420" s="14">
        <f t="shared" si="28"/>
        <v>100</v>
      </c>
    </row>
    <row r="421" spans="1:8" ht="24" x14ac:dyDescent="0.2">
      <c r="A421" s="13" t="s">
        <v>423</v>
      </c>
      <c r="B421" s="10" t="s">
        <v>140</v>
      </c>
      <c r="C421" s="10" t="s">
        <v>188</v>
      </c>
      <c r="D421" s="10" t="s">
        <v>183</v>
      </c>
      <c r="E421" s="10"/>
      <c r="F421" s="14">
        <f>F422</f>
        <v>1807</v>
      </c>
      <c r="G421" s="14">
        <f>G422</f>
        <v>1807</v>
      </c>
      <c r="H421" s="14">
        <f t="shared" si="28"/>
        <v>100</v>
      </c>
    </row>
    <row r="422" spans="1:8" ht="45.75" customHeight="1" x14ac:dyDescent="0.2">
      <c r="A422" s="13" t="s">
        <v>201</v>
      </c>
      <c r="B422" s="10" t="s">
        <v>140</v>
      </c>
      <c r="C422" s="10" t="s">
        <v>188</v>
      </c>
      <c r="D422" s="10" t="s">
        <v>200</v>
      </c>
      <c r="E422" s="10"/>
      <c r="F422" s="14">
        <f>F423</f>
        <v>1807</v>
      </c>
      <c r="G422" s="14">
        <f>G423</f>
        <v>1807</v>
      </c>
      <c r="H422" s="14">
        <f t="shared" si="28"/>
        <v>100</v>
      </c>
    </row>
    <row r="423" spans="1:8" ht="24" x14ac:dyDescent="0.2">
      <c r="A423" s="13" t="s">
        <v>44</v>
      </c>
      <c r="B423" s="10" t="s">
        <v>140</v>
      </c>
      <c r="C423" s="10" t="s">
        <v>188</v>
      </c>
      <c r="D423" s="10" t="s">
        <v>200</v>
      </c>
      <c r="E423" s="10" t="s">
        <v>41</v>
      </c>
      <c r="F423" s="14">
        <v>1807</v>
      </c>
      <c r="G423" s="14">
        <v>1807</v>
      </c>
      <c r="H423" s="14">
        <f t="shared" si="28"/>
        <v>100</v>
      </c>
    </row>
    <row r="424" spans="1:8" x14ac:dyDescent="0.2">
      <c r="A424" s="13" t="s">
        <v>65</v>
      </c>
      <c r="B424" s="10" t="s">
        <v>140</v>
      </c>
      <c r="C424" s="10" t="s">
        <v>188</v>
      </c>
      <c r="D424" s="10" t="s">
        <v>64</v>
      </c>
      <c r="E424" s="10"/>
      <c r="F424" s="14">
        <f>F425+F432</f>
        <v>18294</v>
      </c>
      <c r="G424" s="14">
        <f>G425+G432</f>
        <v>18247</v>
      </c>
      <c r="H424" s="14">
        <f t="shared" si="28"/>
        <v>99.743085164534818</v>
      </c>
    </row>
    <row r="425" spans="1:8" ht="24" x14ac:dyDescent="0.2">
      <c r="A425" s="13" t="s">
        <v>199</v>
      </c>
      <c r="B425" s="10" t="s">
        <v>140</v>
      </c>
      <c r="C425" s="10" t="s">
        <v>188</v>
      </c>
      <c r="D425" s="10" t="s">
        <v>198</v>
      </c>
      <c r="E425" s="10"/>
      <c r="F425" s="14">
        <f>F426+F428+F430</f>
        <v>15344</v>
      </c>
      <c r="G425" s="14">
        <f>G426+G428+G430</f>
        <v>15297</v>
      </c>
      <c r="H425" s="14">
        <f t="shared" si="28"/>
        <v>99.693691345151208</v>
      </c>
    </row>
    <row r="426" spans="1:8" ht="36" x14ac:dyDescent="0.2">
      <c r="A426" s="13" t="s">
        <v>197</v>
      </c>
      <c r="B426" s="10" t="s">
        <v>140</v>
      </c>
      <c r="C426" s="10" t="s">
        <v>188</v>
      </c>
      <c r="D426" s="10" t="s">
        <v>196</v>
      </c>
      <c r="E426" s="10"/>
      <c r="F426" s="14">
        <f>F427</f>
        <v>1151</v>
      </c>
      <c r="G426" s="14">
        <f>G427</f>
        <v>1151</v>
      </c>
      <c r="H426" s="14">
        <f t="shared" si="28"/>
        <v>100</v>
      </c>
    </row>
    <row r="427" spans="1:8" ht="24" x14ac:dyDescent="0.2">
      <c r="A427" s="13" t="s">
        <v>44</v>
      </c>
      <c r="B427" s="10" t="s">
        <v>140</v>
      </c>
      <c r="C427" s="10" t="s">
        <v>188</v>
      </c>
      <c r="D427" s="10" t="s">
        <v>196</v>
      </c>
      <c r="E427" s="10" t="s">
        <v>41</v>
      </c>
      <c r="F427" s="14">
        <v>1151</v>
      </c>
      <c r="G427" s="14">
        <v>1151</v>
      </c>
      <c r="H427" s="14">
        <f t="shared" si="28"/>
        <v>100</v>
      </c>
    </row>
    <row r="428" spans="1:8" ht="41.25" customHeight="1" x14ac:dyDescent="0.2">
      <c r="A428" s="13" t="s">
        <v>195</v>
      </c>
      <c r="B428" s="10" t="s">
        <v>140</v>
      </c>
      <c r="C428" s="10" t="s">
        <v>188</v>
      </c>
      <c r="D428" s="10" t="s">
        <v>194</v>
      </c>
      <c r="E428" s="10"/>
      <c r="F428" s="14">
        <f>F429</f>
        <v>14052</v>
      </c>
      <c r="G428" s="14">
        <f>G429</f>
        <v>14052</v>
      </c>
      <c r="H428" s="14">
        <f t="shared" si="28"/>
        <v>100</v>
      </c>
    </row>
    <row r="429" spans="1:8" ht="24" x14ac:dyDescent="0.2">
      <c r="A429" s="13" t="s">
        <v>44</v>
      </c>
      <c r="B429" s="10" t="s">
        <v>140</v>
      </c>
      <c r="C429" s="10" t="s">
        <v>188</v>
      </c>
      <c r="D429" s="10" t="s">
        <v>194</v>
      </c>
      <c r="E429" s="10" t="s">
        <v>41</v>
      </c>
      <c r="F429" s="14">
        <v>14052</v>
      </c>
      <c r="G429" s="14">
        <v>14052</v>
      </c>
      <c r="H429" s="14">
        <f t="shared" si="28"/>
        <v>100</v>
      </c>
    </row>
    <row r="430" spans="1:8" ht="64.5" customHeight="1" x14ac:dyDescent="0.2">
      <c r="A430" s="13" t="s">
        <v>193</v>
      </c>
      <c r="B430" s="10" t="s">
        <v>140</v>
      </c>
      <c r="C430" s="10" t="s">
        <v>188</v>
      </c>
      <c r="D430" s="10" t="s">
        <v>192</v>
      </c>
      <c r="E430" s="10"/>
      <c r="F430" s="14">
        <f>F431</f>
        <v>141</v>
      </c>
      <c r="G430" s="14">
        <f>G431</f>
        <v>94</v>
      </c>
      <c r="H430" s="14">
        <f t="shared" si="28"/>
        <v>66.666666666666657</v>
      </c>
    </row>
    <row r="431" spans="1:8" ht="24" x14ac:dyDescent="0.2">
      <c r="A431" s="13" t="s">
        <v>44</v>
      </c>
      <c r="B431" s="10" t="s">
        <v>140</v>
      </c>
      <c r="C431" s="10" t="s">
        <v>188</v>
      </c>
      <c r="D431" s="10" t="s">
        <v>192</v>
      </c>
      <c r="E431" s="10" t="s">
        <v>41</v>
      </c>
      <c r="F431" s="14">
        <v>141</v>
      </c>
      <c r="G431" s="14">
        <v>94</v>
      </c>
      <c r="H431" s="14">
        <f t="shared" si="28"/>
        <v>66.666666666666657</v>
      </c>
    </row>
    <row r="432" spans="1:8" ht="24" x14ac:dyDescent="0.2">
      <c r="A432" s="13" t="s">
        <v>191</v>
      </c>
      <c r="B432" s="10" t="s">
        <v>140</v>
      </c>
      <c r="C432" s="10" t="s">
        <v>188</v>
      </c>
      <c r="D432" s="10" t="s">
        <v>190</v>
      </c>
      <c r="E432" s="10"/>
      <c r="F432" s="14">
        <f>F433+F435</f>
        <v>2950</v>
      </c>
      <c r="G432" s="14">
        <f>G433+G435</f>
        <v>2950</v>
      </c>
      <c r="H432" s="14">
        <f t="shared" si="28"/>
        <v>100</v>
      </c>
    </row>
    <row r="433" spans="1:8" ht="36" x14ac:dyDescent="0.2">
      <c r="A433" s="13" t="s">
        <v>189</v>
      </c>
      <c r="B433" s="10" t="s">
        <v>140</v>
      </c>
      <c r="C433" s="10" t="s">
        <v>188</v>
      </c>
      <c r="D433" s="10" t="s">
        <v>187</v>
      </c>
      <c r="E433" s="10"/>
      <c r="F433" s="14">
        <f>F434</f>
        <v>1500</v>
      </c>
      <c r="G433" s="14">
        <f>G434</f>
        <v>1500</v>
      </c>
      <c r="H433" s="14">
        <f t="shared" si="28"/>
        <v>100</v>
      </c>
    </row>
    <row r="434" spans="1:8" ht="24" x14ac:dyDescent="0.2">
      <c r="A434" s="13" t="s">
        <v>44</v>
      </c>
      <c r="B434" s="10" t="s">
        <v>140</v>
      </c>
      <c r="C434" s="10" t="s">
        <v>188</v>
      </c>
      <c r="D434" s="10" t="s">
        <v>187</v>
      </c>
      <c r="E434" s="10" t="s">
        <v>41</v>
      </c>
      <c r="F434" s="14">
        <v>1500</v>
      </c>
      <c r="G434" s="14">
        <v>1500</v>
      </c>
      <c r="H434" s="14">
        <f t="shared" si="28"/>
        <v>100</v>
      </c>
    </row>
    <row r="435" spans="1:8" ht="36" x14ac:dyDescent="0.2">
      <c r="A435" s="13" t="s">
        <v>496</v>
      </c>
      <c r="B435" s="10" t="s">
        <v>140</v>
      </c>
      <c r="C435" s="10" t="s">
        <v>188</v>
      </c>
      <c r="D435" s="10" t="s">
        <v>497</v>
      </c>
      <c r="E435" s="10"/>
      <c r="F435" s="14">
        <f>F436</f>
        <v>1450</v>
      </c>
      <c r="G435" s="14">
        <f>G436</f>
        <v>1450</v>
      </c>
      <c r="H435" s="14">
        <f t="shared" si="28"/>
        <v>100</v>
      </c>
    </row>
    <row r="436" spans="1:8" ht="24" x14ac:dyDescent="0.2">
      <c r="A436" s="13" t="s">
        <v>44</v>
      </c>
      <c r="B436" s="10" t="s">
        <v>140</v>
      </c>
      <c r="C436" s="10" t="s">
        <v>188</v>
      </c>
      <c r="D436" s="10" t="s">
        <v>497</v>
      </c>
      <c r="E436" s="10" t="s">
        <v>41</v>
      </c>
      <c r="F436" s="14">
        <v>1450</v>
      </c>
      <c r="G436" s="14">
        <v>1450</v>
      </c>
      <c r="H436" s="14">
        <f t="shared" si="28"/>
        <v>100</v>
      </c>
    </row>
    <row r="437" spans="1:8" ht="60" x14ac:dyDescent="0.2">
      <c r="A437" s="48" t="s">
        <v>530</v>
      </c>
      <c r="B437" s="27" t="s">
        <v>140</v>
      </c>
      <c r="C437" s="27" t="s">
        <v>188</v>
      </c>
      <c r="D437" s="27" t="s">
        <v>535</v>
      </c>
      <c r="E437" s="10"/>
      <c r="F437" s="28">
        <f t="shared" ref="F437:G437" si="29">F438</f>
        <v>178</v>
      </c>
      <c r="G437" s="28">
        <f t="shared" si="29"/>
        <v>178</v>
      </c>
      <c r="H437" s="14">
        <f t="shared" si="28"/>
        <v>100</v>
      </c>
    </row>
    <row r="438" spans="1:8" ht="36" x14ac:dyDescent="0.2">
      <c r="A438" s="49" t="s">
        <v>531</v>
      </c>
      <c r="B438" s="10" t="s">
        <v>140</v>
      </c>
      <c r="C438" s="10" t="s">
        <v>188</v>
      </c>
      <c r="D438" s="10" t="s">
        <v>533</v>
      </c>
      <c r="E438" s="10"/>
      <c r="F438" s="14">
        <f>F439</f>
        <v>178</v>
      </c>
      <c r="G438" s="14">
        <f>G439</f>
        <v>178</v>
      </c>
      <c r="H438" s="14">
        <f t="shared" si="28"/>
        <v>100</v>
      </c>
    </row>
    <row r="439" spans="1:8" ht="24" x14ac:dyDescent="0.2">
      <c r="A439" s="11" t="s">
        <v>582</v>
      </c>
      <c r="B439" s="10" t="s">
        <v>140</v>
      </c>
      <c r="C439" s="10" t="s">
        <v>188</v>
      </c>
      <c r="D439" s="10" t="s">
        <v>534</v>
      </c>
      <c r="E439" s="10"/>
      <c r="F439" s="14">
        <f>F440</f>
        <v>178</v>
      </c>
      <c r="G439" s="14">
        <f>G440</f>
        <v>178</v>
      </c>
      <c r="H439" s="14">
        <f t="shared" si="28"/>
        <v>100</v>
      </c>
    </row>
    <row r="440" spans="1:8" ht="24" x14ac:dyDescent="0.2">
      <c r="A440" s="13" t="s">
        <v>44</v>
      </c>
      <c r="B440" s="10" t="s">
        <v>140</v>
      </c>
      <c r="C440" s="10" t="s">
        <v>188</v>
      </c>
      <c r="D440" s="10" t="s">
        <v>534</v>
      </c>
      <c r="E440" s="10" t="s">
        <v>41</v>
      </c>
      <c r="F440" s="14">
        <v>178</v>
      </c>
      <c r="G440" s="14">
        <v>178</v>
      </c>
      <c r="H440" s="14">
        <f t="shared" si="28"/>
        <v>100</v>
      </c>
    </row>
    <row r="441" spans="1:8" x14ac:dyDescent="0.2">
      <c r="A441" s="29" t="s">
        <v>186</v>
      </c>
      <c r="B441" s="27" t="s">
        <v>140</v>
      </c>
      <c r="C441" s="27" t="s">
        <v>181</v>
      </c>
      <c r="D441" s="27"/>
      <c r="E441" s="27"/>
      <c r="F441" s="28">
        <f>F442+F456</f>
        <v>23500</v>
      </c>
      <c r="G441" s="28">
        <f>G442+G456</f>
        <v>22972</v>
      </c>
      <c r="H441" s="14">
        <f t="shared" si="28"/>
        <v>97.753191489361697</v>
      </c>
    </row>
    <row r="442" spans="1:8" ht="24" x14ac:dyDescent="0.2">
      <c r="A442" s="29" t="s">
        <v>73</v>
      </c>
      <c r="B442" s="27" t="s">
        <v>140</v>
      </c>
      <c r="C442" s="27" t="s">
        <v>181</v>
      </c>
      <c r="D442" s="27" t="s">
        <v>72</v>
      </c>
      <c r="E442" s="27"/>
      <c r="F442" s="28">
        <f>F443</f>
        <v>23478</v>
      </c>
      <c r="G442" s="28">
        <f>G443</f>
        <v>22950</v>
      </c>
      <c r="H442" s="14">
        <f t="shared" si="28"/>
        <v>97.751086123179149</v>
      </c>
    </row>
    <row r="443" spans="1:8" ht="24" x14ac:dyDescent="0.2">
      <c r="A443" s="13" t="s">
        <v>154</v>
      </c>
      <c r="B443" s="10" t="s">
        <v>140</v>
      </c>
      <c r="C443" s="10" t="s">
        <v>181</v>
      </c>
      <c r="D443" s="10" t="s">
        <v>70</v>
      </c>
      <c r="E443" s="10"/>
      <c r="F443" s="14">
        <f>F444+F452+F449</f>
        <v>23478</v>
      </c>
      <c r="G443" s="14">
        <f>G444+G452+G449</f>
        <v>22950</v>
      </c>
      <c r="H443" s="14">
        <f t="shared" si="28"/>
        <v>97.751086123179149</v>
      </c>
    </row>
    <row r="444" spans="1:8" ht="91.5" customHeight="1" x14ac:dyDescent="0.2">
      <c r="A444" s="13" t="s">
        <v>153</v>
      </c>
      <c r="B444" s="10" t="s">
        <v>140</v>
      </c>
      <c r="C444" s="10" t="s">
        <v>181</v>
      </c>
      <c r="D444" s="10" t="s">
        <v>152</v>
      </c>
      <c r="E444" s="10"/>
      <c r="F444" s="14">
        <f>F445+F447</f>
        <v>18117</v>
      </c>
      <c r="G444" s="14">
        <f>G445+G447</f>
        <v>17590</v>
      </c>
      <c r="H444" s="14">
        <f t="shared" si="28"/>
        <v>97.091129878015124</v>
      </c>
    </row>
    <row r="445" spans="1:8" ht="24" x14ac:dyDescent="0.2">
      <c r="A445" s="13" t="s">
        <v>113</v>
      </c>
      <c r="B445" s="10" t="s">
        <v>140</v>
      </c>
      <c r="C445" s="10" t="s">
        <v>181</v>
      </c>
      <c r="D445" s="10" t="s">
        <v>185</v>
      </c>
      <c r="E445" s="10"/>
      <c r="F445" s="14">
        <f>F446</f>
        <v>2967</v>
      </c>
      <c r="G445" s="14">
        <f>G446</f>
        <v>2954</v>
      </c>
      <c r="H445" s="14">
        <f t="shared" si="28"/>
        <v>99.561846983484998</v>
      </c>
    </row>
    <row r="446" spans="1:8" ht="24" x14ac:dyDescent="0.2">
      <c r="A446" s="13" t="s">
        <v>44</v>
      </c>
      <c r="B446" s="10" t="s">
        <v>140</v>
      </c>
      <c r="C446" s="10" t="s">
        <v>181</v>
      </c>
      <c r="D446" s="10" t="s">
        <v>185</v>
      </c>
      <c r="E446" s="10" t="s">
        <v>41</v>
      </c>
      <c r="F446" s="14">
        <v>2967</v>
      </c>
      <c r="G446" s="14">
        <v>2954</v>
      </c>
      <c r="H446" s="14">
        <f t="shared" si="28"/>
        <v>99.561846983484998</v>
      </c>
    </row>
    <row r="447" spans="1:8" ht="24" x14ac:dyDescent="0.2">
      <c r="A447" s="13" t="s">
        <v>8</v>
      </c>
      <c r="B447" s="10" t="s">
        <v>140</v>
      </c>
      <c r="C447" s="10" t="s">
        <v>181</v>
      </c>
      <c r="D447" s="10" t="s">
        <v>184</v>
      </c>
      <c r="E447" s="10"/>
      <c r="F447" s="14">
        <f>F448</f>
        <v>15150</v>
      </c>
      <c r="G447" s="14">
        <f>G448</f>
        <v>14636</v>
      </c>
      <c r="H447" s="14">
        <f t="shared" si="28"/>
        <v>96.60726072607261</v>
      </c>
    </row>
    <row r="448" spans="1:8" ht="24" x14ac:dyDescent="0.2">
      <c r="A448" s="13" t="s">
        <v>44</v>
      </c>
      <c r="B448" s="10" t="s">
        <v>140</v>
      </c>
      <c r="C448" s="10" t="s">
        <v>181</v>
      </c>
      <c r="D448" s="10" t="s">
        <v>184</v>
      </c>
      <c r="E448" s="10" t="s">
        <v>41</v>
      </c>
      <c r="F448" s="14">
        <v>15150</v>
      </c>
      <c r="G448" s="14">
        <v>14636</v>
      </c>
      <c r="H448" s="14">
        <f t="shared" si="28"/>
        <v>96.60726072607261</v>
      </c>
    </row>
    <row r="449" spans="1:8" ht="24" x14ac:dyDescent="0.2">
      <c r="A449" s="36" t="s">
        <v>536</v>
      </c>
      <c r="B449" s="10" t="s">
        <v>140</v>
      </c>
      <c r="C449" s="10" t="s">
        <v>181</v>
      </c>
      <c r="D449" s="10" t="s">
        <v>538</v>
      </c>
      <c r="E449" s="10"/>
      <c r="F449" s="14">
        <f>F450</f>
        <v>2409</v>
      </c>
      <c r="G449" s="14">
        <f>G450</f>
        <v>2409</v>
      </c>
      <c r="H449" s="14">
        <f t="shared" si="28"/>
        <v>100</v>
      </c>
    </row>
    <row r="450" spans="1:8" x14ac:dyDescent="0.2">
      <c r="A450" s="11" t="s">
        <v>537</v>
      </c>
      <c r="B450" s="10" t="s">
        <v>140</v>
      </c>
      <c r="C450" s="10" t="s">
        <v>181</v>
      </c>
      <c r="D450" s="10" t="s">
        <v>539</v>
      </c>
      <c r="E450" s="10"/>
      <c r="F450" s="14">
        <f>F451</f>
        <v>2409</v>
      </c>
      <c r="G450" s="14">
        <f>G451</f>
        <v>2409</v>
      </c>
      <c r="H450" s="14">
        <f t="shared" si="28"/>
        <v>100</v>
      </c>
    </row>
    <row r="451" spans="1:8" ht="24" x14ac:dyDescent="0.2">
      <c r="A451" s="13" t="s">
        <v>44</v>
      </c>
      <c r="B451" s="10" t="s">
        <v>140</v>
      </c>
      <c r="C451" s="10" t="s">
        <v>181</v>
      </c>
      <c r="D451" s="10" t="s">
        <v>539</v>
      </c>
      <c r="E451" s="10" t="s">
        <v>41</v>
      </c>
      <c r="F451" s="14">
        <v>2409</v>
      </c>
      <c r="G451" s="14">
        <v>2409</v>
      </c>
      <c r="H451" s="14">
        <f t="shared" si="28"/>
        <v>100</v>
      </c>
    </row>
    <row r="452" spans="1:8" ht="24" x14ac:dyDescent="0.2">
      <c r="A452" s="13" t="s">
        <v>423</v>
      </c>
      <c r="B452" s="10" t="s">
        <v>140</v>
      </c>
      <c r="C452" s="10" t="s">
        <v>181</v>
      </c>
      <c r="D452" s="10" t="s">
        <v>183</v>
      </c>
      <c r="E452" s="10"/>
      <c r="F452" s="14">
        <f>F453</f>
        <v>2952</v>
      </c>
      <c r="G452" s="14">
        <f>G453</f>
        <v>2951</v>
      </c>
      <c r="H452" s="14">
        <f t="shared" si="28"/>
        <v>99.96612466124661</v>
      </c>
    </row>
    <row r="453" spans="1:8" ht="39.75" customHeight="1" x14ac:dyDescent="0.2">
      <c r="A453" s="13" t="s">
        <v>182</v>
      </c>
      <c r="B453" s="10" t="s">
        <v>140</v>
      </c>
      <c r="C453" s="10" t="s">
        <v>181</v>
      </c>
      <c r="D453" s="10" t="s">
        <v>180</v>
      </c>
      <c r="E453" s="10"/>
      <c r="F453" s="14">
        <f>F454+F455</f>
        <v>2952</v>
      </c>
      <c r="G453" s="14">
        <f>G454+G455</f>
        <v>2951</v>
      </c>
      <c r="H453" s="14">
        <f t="shared" si="28"/>
        <v>99.96612466124661</v>
      </c>
    </row>
    <row r="454" spans="1:8" ht="24" x14ac:dyDescent="0.2">
      <c r="A454" s="13" t="s">
        <v>44</v>
      </c>
      <c r="B454" s="10" t="s">
        <v>140</v>
      </c>
      <c r="C454" s="10" t="s">
        <v>181</v>
      </c>
      <c r="D454" s="10" t="s">
        <v>180</v>
      </c>
      <c r="E454" s="10" t="s">
        <v>41</v>
      </c>
      <c r="F454" s="14">
        <v>2939</v>
      </c>
      <c r="G454" s="14">
        <v>2938</v>
      </c>
      <c r="H454" s="14">
        <f t="shared" si="28"/>
        <v>99.965974821367809</v>
      </c>
    </row>
    <row r="455" spans="1:8" ht="22.5" customHeight="1" x14ac:dyDescent="0.2">
      <c r="A455" s="13" t="s">
        <v>157</v>
      </c>
      <c r="B455" s="10" t="s">
        <v>140</v>
      </c>
      <c r="C455" s="10" t="s">
        <v>181</v>
      </c>
      <c r="D455" s="10" t="s">
        <v>180</v>
      </c>
      <c r="E455" s="10" t="s">
        <v>155</v>
      </c>
      <c r="F455" s="14">
        <v>13</v>
      </c>
      <c r="G455" s="14">
        <v>13</v>
      </c>
      <c r="H455" s="14">
        <f t="shared" si="28"/>
        <v>100</v>
      </c>
    </row>
    <row r="456" spans="1:8" ht="60" x14ac:dyDescent="0.2">
      <c r="A456" s="50" t="s">
        <v>530</v>
      </c>
      <c r="B456" s="27" t="s">
        <v>140</v>
      </c>
      <c r="C456" s="27" t="s">
        <v>181</v>
      </c>
      <c r="D456" s="27" t="s">
        <v>535</v>
      </c>
      <c r="E456" s="10"/>
      <c r="F456" s="28">
        <f t="shared" ref="F456:G456" si="30">F457</f>
        <v>22</v>
      </c>
      <c r="G456" s="28">
        <f t="shared" si="30"/>
        <v>22</v>
      </c>
      <c r="H456" s="14">
        <f t="shared" si="28"/>
        <v>100</v>
      </c>
    </row>
    <row r="457" spans="1:8" ht="36" x14ac:dyDescent="0.2">
      <c r="A457" s="49" t="s">
        <v>531</v>
      </c>
      <c r="B457" s="10" t="s">
        <v>140</v>
      </c>
      <c r="C457" s="10" t="s">
        <v>181</v>
      </c>
      <c r="D457" s="10" t="s">
        <v>533</v>
      </c>
      <c r="E457" s="10"/>
      <c r="F457" s="14">
        <f>F458</f>
        <v>22</v>
      </c>
      <c r="G457" s="14">
        <f>G458</f>
        <v>22</v>
      </c>
      <c r="H457" s="14">
        <f t="shared" si="28"/>
        <v>100</v>
      </c>
    </row>
    <row r="458" spans="1:8" ht="24" x14ac:dyDescent="0.2">
      <c r="A458" s="11" t="s">
        <v>532</v>
      </c>
      <c r="B458" s="10" t="s">
        <v>140</v>
      </c>
      <c r="C458" s="10" t="s">
        <v>181</v>
      </c>
      <c r="D458" s="10" t="s">
        <v>534</v>
      </c>
      <c r="E458" s="10"/>
      <c r="F458" s="14">
        <f>F459</f>
        <v>22</v>
      </c>
      <c r="G458" s="14">
        <f>G459</f>
        <v>22</v>
      </c>
      <c r="H458" s="14">
        <f t="shared" si="28"/>
        <v>100</v>
      </c>
    </row>
    <row r="459" spans="1:8" ht="22.5" customHeight="1" x14ac:dyDescent="0.2">
      <c r="A459" s="13" t="s">
        <v>44</v>
      </c>
      <c r="B459" s="10" t="s">
        <v>140</v>
      </c>
      <c r="C459" s="10" t="s">
        <v>181</v>
      </c>
      <c r="D459" s="10" t="s">
        <v>534</v>
      </c>
      <c r="E459" s="10" t="s">
        <v>41</v>
      </c>
      <c r="F459" s="14">
        <v>22</v>
      </c>
      <c r="G459" s="14">
        <v>22</v>
      </c>
      <c r="H459" s="14">
        <f t="shared" si="28"/>
        <v>100</v>
      </c>
    </row>
    <row r="460" spans="1:8" ht="24" x14ac:dyDescent="0.2">
      <c r="A460" s="29" t="s">
        <v>179</v>
      </c>
      <c r="B460" s="27" t="s">
        <v>140</v>
      </c>
      <c r="C460" s="27" t="s">
        <v>168</v>
      </c>
      <c r="D460" s="27"/>
      <c r="E460" s="27"/>
      <c r="F460" s="28">
        <f>F465+F471</f>
        <v>94</v>
      </c>
      <c r="G460" s="28">
        <f>G465+G471</f>
        <v>94</v>
      </c>
      <c r="H460" s="14">
        <f t="shared" si="28"/>
        <v>100</v>
      </c>
    </row>
    <row r="461" spans="1:8" hidden="1" x14ac:dyDescent="0.2">
      <c r="A461" s="13" t="s">
        <v>47</v>
      </c>
      <c r="B461" s="10" t="s">
        <v>140</v>
      </c>
      <c r="C461" s="10" t="s">
        <v>168</v>
      </c>
      <c r="D461" s="10" t="s">
        <v>48</v>
      </c>
      <c r="E461" s="10"/>
      <c r="F461" s="14"/>
      <c r="G461" s="14"/>
      <c r="H461" s="14" t="e">
        <f t="shared" si="28"/>
        <v>#DIV/0!</v>
      </c>
    </row>
    <row r="462" spans="1:8" hidden="1" x14ac:dyDescent="0.2">
      <c r="A462" s="13" t="s">
        <v>47</v>
      </c>
      <c r="B462" s="10" t="s">
        <v>140</v>
      </c>
      <c r="C462" s="10" t="s">
        <v>168</v>
      </c>
      <c r="D462" s="10" t="s">
        <v>46</v>
      </c>
      <c r="E462" s="10"/>
      <c r="F462" s="14"/>
      <c r="G462" s="14"/>
      <c r="H462" s="14" t="e">
        <f t="shared" si="28"/>
        <v>#DIV/0!</v>
      </c>
    </row>
    <row r="463" spans="1:8" ht="24" hidden="1" x14ac:dyDescent="0.2">
      <c r="A463" s="13" t="s">
        <v>141</v>
      </c>
      <c r="B463" s="10" t="s">
        <v>140</v>
      </c>
      <c r="C463" s="10" t="s">
        <v>168</v>
      </c>
      <c r="D463" s="10" t="s">
        <v>156</v>
      </c>
      <c r="E463" s="10"/>
      <c r="F463" s="14"/>
      <c r="G463" s="14"/>
      <c r="H463" s="14" t="e">
        <f t="shared" si="28"/>
        <v>#DIV/0!</v>
      </c>
    </row>
    <row r="464" spans="1:8" ht="24" hidden="1" x14ac:dyDescent="0.2">
      <c r="A464" s="13" t="s">
        <v>120</v>
      </c>
      <c r="B464" s="10" t="s">
        <v>140</v>
      </c>
      <c r="C464" s="10" t="s">
        <v>168</v>
      </c>
      <c r="D464" s="10" t="s">
        <v>156</v>
      </c>
      <c r="E464" s="10" t="s">
        <v>25</v>
      </c>
      <c r="F464" s="14"/>
      <c r="G464" s="14"/>
      <c r="H464" s="14" t="e">
        <f t="shared" si="28"/>
        <v>#DIV/0!</v>
      </c>
    </row>
    <row r="465" spans="1:8" ht="24" x14ac:dyDescent="0.2">
      <c r="A465" s="29" t="s">
        <v>178</v>
      </c>
      <c r="B465" s="27" t="s">
        <v>140</v>
      </c>
      <c r="C465" s="27" t="s">
        <v>168</v>
      </c>
      <c r="D465" s="27" t="s">
        <v>177</v>
      </c>
      <c r="E465" s="27"/>
      <c r="F465" s="28">
        <f>F466</f>
        <v>29</v>
      </c>
      <c r="G465" s="28">
        <f>G466</f>
        <v>29</v>
      </c>
      <c r="H465" s="14">
        <f t="shared" si="28"/>
        <v>100</v>
      </c>
    </row>
    <row r="466" spans="1:8" ht="24" x14ac:dyDescent="0.2">
      <c r="A466" s="13" t="s">
        <v>176</v>
      </c>
      <c r="B466" s="10" t="s">
        <v>140</v>
      </c>
      <c r="C466" s="10" t="s">
        <v>168</v>
      </c>
      <c r="D466" s="10" t="s">
        <v>175</v>
      </c>
      <c r="E466" s="10"/>
      <c r="F466" s="14">
        <f>F467+F469</f>
        <v>29</v>
      </c>
      <c r="G466" s="14">
        <f>G467+G469</f>
        <v>29</v>
      </c>
      <c r="H466" s="14">
        <f t="shared" si="28"/>
        <v>100</v>
      </c>
    </row>
    <row r="467" spans="1:8" ht="37.5" customHeight="1" x14ac:dyDescent="0.2">
      <c r="A467" s="13" t="s">
        <v>174</v>
      </c>
      <c r="B467" s="10" t="s">
        <v>140</v>
      </c>
      <c r="C467" s="10" t="s">
        <v>168</v>
      </c>
      <c r="D467" s="10" t="s">
        <v>173</v>
      </c>
      <c r="E467" s="10"/>
      <c r="F467" s="14">
        <f>F468</f>
        <v>17</v>
      </c>
      <c r="G467" s="14">
        <f>G468</f>
        <v>17</v>
      </c>
      <c r="H467" s="14">
        <f t="shared" si="28"/>
        <v>100</v>
      </c>
    </row>
    <row r="468" spans="1:8" ht="24" customHeight="1" x14ac:dyDescent="0.2">
      <c r="A468" s="13" t="s">
        <v>29</v>
      </c>
      <c r="B468" s="10" t="s">
        <v>140</v>
      </c>
      <c r="C468" s="10" t="s">
        <v>168</v>
      </c>
      <c r="D468" s="10" t="s">
        <v>173</v>
      </c>
      <c r="E468" s="10" t="s">
        <v>25</v>
      </c>
      <c r="F468" s="14">
        <v>17</v>
      </c>
      <c r="G468" s="14">
        <v>17</v>
      </c>
      <c r="H468" s="14">
        <f t="shared" si="28"/>
        <v>100</v>
      </c>
    </row>
    <row r="469" spans="1:8" ht="39.75" customHeight="1" x14ac:dyDescent="0.2">
      <c r="A469" s="13" t="s">
        <v>172</v>
      </c>
      <c r="B469" s="10" t="s">
        <v>140</v>
      </c>
      <c r="C469" s="10" t="s">
        <v>168</v>
      </c>
      <c r="D469" s="10" t="s">
        <v>171</v>
      </c>
      <c r="E469" s="10"/>
      <c r="F469" s="14">
        <f>F470</f>
        <v>12</v>
      </c>
      <c r="G469" s="14">
        <f>G470</f>
        <v>12</v>
      </c>
      <c r="H469" s="14">
        <f t="shared" si="28"/>
        <v>100</v>
      </c>
    </row>
    <row r="470" spans="1:8" ht="24" customHeight="1" x14ac:dyDescent="0.2">
      <c r="A470" s="13" t="s">
        <v>29</v>
      </c>
      <c r="B470" s="10" t="s">
        <v>140</v>
      </c>
      <c r="C470" s="10" t="s">
        <v>168</v>
      </c>
      <c r="D470" s="10" t="s">
        <v>171</v>
      </c>
      <c r="E470" s="10" t="s">
        <v>25</v>
      </c>
      <c r="F470" s="14">
        <v>12</v>
      </c>
      <c r="G470" s="14">
        <v>12</v>
      </c>
      <c r="H470" s="14">
        <f t="shared" si="28"/>
        <v>100</v>
      </c>
    </row>
    <row r="471" spans="1:8" ht="39" customHeight="1" x14ac:dyDescent="0.2">
      <c r="A471" s="29" t="s">
        <v>12</v>
      </c>
      <c r="B471" s="27" t="s">
        <v>140</v>
      </c>
      <c r="C471" s="27" t="s">
        <v>168</v>
      </c>
      <c r="D471" s="27" t="s">
        <v>11</v>
      </c>
      <c r="E471" s="27"/>
      <c r="F471" s="28">
        <f t="shared" ref="F471:G473" si="31">F472</f>
        <v>65</v>
      </c>
      <c r="G471" s="28">
        <f t="shared" si="31"/>
        <v>65</v>
      </c>
      <c r="H471" s="14">
        <f t="shared" ref="H471:H534" si="32">G471/F471*100</f>
        <v>100</v>
      </c>
    </row>
    <row r="472" spans="1:8" ht="24" customHeight="1" x14ac:dyDescent="0.2">
      <c r="A472" s="13" t="s">
        <v>170</v>
      </c>
      <c r="B472" s="10" t="s">
        <v>140</v>
      </c>
      <c r="C472" s="10" t="s">
        <v>168</v>
      </c>
      <c r="D472" s="10" t="s">
        <v>169</v>
      </c>
      <c r="E472" s="10"/>
      <c r="F472" s="14">
        <f t="shared" si="31"/>
        <v>65</v>
      </c>
      <c r="G472" s="14">
        <f t="shared" si="31"/>
        <v>65</v>
      </c>
      <c r="H472" s="14">
        <f t="shared" si="32"/>
        <v>100</v>
      </c>
    </row>
    <row r="473" spans="1:8" ht="24" customHeight="1" x14ac:dyDescent="0.2">
      <c r="A473" s="13" t="s">
        <v>141</v>
      </c>
      <c r="B473" s="10" t="s">
        <v>140</v>
      </c>
      <c r="C473" s="10" t="s">
        <v>168</v>
      </c>
      <c r="D473" s="10" t="s">
        <v>167</v>
      </c>
      <c r="E473" s="10"/>
      <c r="F473" s="14">
        <f t="shared" si="31"/>
        <v>65</v>
      </c>
      <c r="G473" s="14">
        <f t="shared" si="31"/>
        <v>65</v>
      </c>
      <c r="H473" s="14">
        <f t="shared" si="32"/>
        <v>100</v>
      </c>
    </row>
    <row r="474" spans="1:8" ht="24" customHeight="1" x14ac:dyDescent="0.2">
      <c r="A474" s="13" t="s">
        <v>29</v>
      </c>
      <c r="B474" s="10" t="s">
        <v>140</v>
      </c>
      <c r="C474" s="10" t="s">
        <v>168</v>
      </c>
      <c r="D474" s="10" t="s">
        <v>167</v>
      </c>
      <c r="E474" s="10" t="s">
        <v>25</v>
      </c>
      <c r="F474" s="14">
        <v>65</v>
      </c>
      <c r="G474" s="14">
        <v>65</v>
      </c>
      <c r="H474" s="14">
        <f t="shared" si="32"/>
        <v>100</v>
      </c>
    </row>
    <row r="475" spans="1:8" ht="15" customHeight="1" x14ac:dyDescent="0.2">
      <c r="A475" s="29" t="s">
        <v>166</v>
      </c>
      <c r="B475" s="27" t="s">
        <v>140</v>
      </c>
      <c r="C475" s="27" t="s">
        <v>160</v>
      </c>
      <c r="D475" s="27"/>
      <c r="E475" s="27"/>
      <c r="F475" s="28">
        <f>F476+F493</f>
        <v>3139</v>
      </c>
      <c r="G475" s="28">
        <f>G476+G493</f>
        <v>3129</v>
      </c>
      <c r="H475" s="14">
        <f t="shared" si="32"/>
        <v>99.681427206116595</v>
      </c>
    </row>
    <row r="476" spans="1:8" ht="24" x14ac:dyDescent="0.2">
      <c r="A476" s="29" t="s">
        <v>73</v>
      </c>
      <c r="B476" s="27" t="s">
        <v>140</v>
      </c>
      <c r="C476" s="27" t="s">
        <v>160</v>
      </c>
      <c r="D476" s="27" t="s">
        <v>72</v>
      </c>
      <c r="E476" s="27"/>
      <c r="F476" s="28">
        <f>F477</f>
        <v>3129</v>
      </c>
      <c r="G476" s="28">
        <f>G477</f>
        <v>3129</v>
      </c>
      <c r="H476" s="14">
        <f t="shared" si="32"/>
        <v>100</v>
      </c>
    </row>
    <row r="477" spans="1:8" x14ac:dyDescent="0.2">
      <c r="A477" s="13" t="s">
        <v>65</v>
      </c>
      <c r="B477" s="10" t="s">
        <v>140</v>
      </c>
      <c r="C477" s="10" t="s">
        <v>160</v>
      </c>
      <c r="D477" s="10" t="s">
        <v>64</v>
      </c>
      <c r="E477" s="10"/>
      <c r="F477" s="14">
        <f>F478+F481+F490</f>
        <v>3129</v>
      </c>
      <c r="G477" s="14">
        <f>G478+G481+G490</f>
        <v>3129</v>
      </c>
      <c r="H477" s="14">
        <f t="shared" si="32"/>
        <v>100</v>
      </c>
    </row>
    <row r="478" spans="1:8" ht="52.5" customHeight="1" x14ac:dyDescent="0.2">
      <c r="A478" s="13" t="s">
        <v>165</v>
      </c>
      <c r="B478" s="10" t="s">
        <v>140</v>
      </c>
      <c r="C478" s="10" t="s">
        <v>160</v>
      </c>
      <c r="D478" s="10" t="s">
        <v>164</v>
      </c>
      <c r="E478" s="12"/>
      <c r="F478" s="14">
        <f>F479</f>
        <v>2261</v>
      </c>
      <c r="G478" s="14">
        <f>G479</f>
        <v>2261</v>
      </c>
      <c r="H478" s="14">
        <f t="shared" si="32"/>
        <v>100</v>
      </c>
    </row>
    <row r="479" spans="1:8" ht="51" customHeight="1" x14ac:dyDescent="0.2">
      <c r="A479" s="13" t="s">
        <v>163</v>
      </c>
      <c r="B479" s="10" t="s">
        <v>140</v>
      </c>
      <c r="C479" s="10" t="s">
        <v>160</v>
      </c>
      <c r="D479" s="10" t="s">
        <v>162</v>
      </c>
      <c r="E479" s="10"/>
      <c r="F479" s="14">
        <f>F480</f>
        <v>2261</v>
      </c>
      <c r="G479" s="14">
        <f>G480</f>
        <v>2261</v>
      </c>
      <c r="H479" s="14">
        <f t="shared" si="32"/>
        <v>100</v>
      </c>
    </row>
    <row r="480" spans="1:8" ht="27.75" customHeight="1" x14ac:dyDescent="0.2">
      <c r="A480" s="13" t="s">
        <v>44</v>
      </c>
      <c r="B480" s="10" t="s">
        <v>140</v>
      </c>
      <c r="C480" s="10" t="s">
        <v>160</v>
      </c>
      <c r="D480" s="10" t="s">
        <v>162</v>
      </c>
      <c r="E480" s="10" t="s">
        <v>41</v>
      </c>
      <c r="F480" s="14">
        <v>2261</v>
      </c>
      <c r="G480" s="14">
        <v>2261</v>
      </c>
      <c r="H480" s="14">
        <f t="shared" si="32"/>
        <v>100</v>
      </c>
    </row>
    <row r="481" spans="1:8" ht="24.75" customHeight="1" x14ac:dyDescent="0.2">
      <c r="A481" s="11" t="s">
        <v>498</v>
      </c>
      <c r="B481" s="10" t="s">
        <v>140</v>
      </c>
      <c r="C481" s="10" t="s">
        <v>160</v>
      </c>
      <c r="D481" s="10" t="s">
        <v>503</v>
      </c>
      <c r="E481" s="10"/>
      <c r="F481" s="14">
        <f>F482+F484+F486+F488</f>
        <v>707</v>
      </c>
      <c r="G481" s="14">
        <f>G482+G484+G486+G488</f>
        <v>707</v>
      </c>
      <c r="H481" s="14">
        <f t="shared" si="32"/>
        <v>100</v>
      </c>
    </row>
    <row r="482" spans="1:8" ht="12.75" customHeight="1" x14ac:dyDescent="0.2">
      <c r="A482" s="11" t="s">
        <v>499</v>
      </c>
      <c r="B482" s="10" t="s">
        <v>140</v>
      </c>
      <c r="C482" s="10" t="s">
        <v>160</v>
      </c>
      <c r="D482" s="10" t="s">
        <v>504</v>
      </c>
      <c r="E482" s="10"/>
      <c r="F482" s="14">
        <f>F483</f>
        <v>243</v>
      </c>
      <c r="G482" s="14">
        <f>G483</f>
        <v>243</v>
      </c>
      <c r="H482" s="14">
        <f t="shared" si="32"/>
        <v>100</v>
      </c>
    </row>
    <row r="483" spans="1:8" ht="27" customHeight="1" x14ac:dyDescent="0.2">
      <c r="A483" s="11" t="s">
        <v>44</v>
      </c>
      <c r="B483" s="10" t="s">
        <v>140</v>
      </c>
      <c r="C483" s="10" t="s">
        <v>160</v>
      </c>
      <c r="D483" s="10" t="s">
        <v>504</v>
      </c>
      <c r="E483" s="10" t="s">
        <v>41</v>
      </c>
      <c r="F483" s="14">
        <v>243</v>
      </c>
      <c r="G483" s="14">
        <v>243</v>
      </c>
      <c r="H483" s="14">
        <f t="shared" si="32"/>
        <v>100</v>
      </c>
    </row>
    <row r="484" spans="1:8" ht="12.75" customHeight="1" x14ac:dyDescent="0.2">
      <c r="A484" s="11" t="s">
        <v>500</v>
      </c>
      <c r="B484" s="10" t="s">
        <v>140</v>
      </c>
      <c r="C484" s="10" t="s">
        <v>160</v>
      </c>
      <c r="D484" s="10" t="s">
        <v>505</v>
      </c>
      <c r="E484" s="10"/>
      <c r="F484" s="14">
        <f>F485</f>
        <v>372</v>
      </c>
      <c r="G484" s="14">
        <f>G485</f>
        <v>372</v>
      </c>
      <c r="H484" s="14">
        <f t="shared" si="32"/>
        <v>100</v>
      </c>
    </row>
    <row r="485" spans="1:8" ht="25.5" customHeight="1" x14ac:dyDescent="0.2">
      <c r="A485" s="11" t="s">
        <v>44</v>
      </c>
      <c r="B485" s="10" t="s">
        <v>140</v>
      </c>
      <c r="C485" s="10" t="s">
        <v>160</v>
      </c>
      <c r="D485" s="10" t="s">
        <v>505</v>
      </c>
      <c r="E485" s="10" t="s">
        <v>41</v>
      </c>
      <c r="F485" s="14">
        <v>372</v>
      </c>
      <c r="G485" s="14">
        <v>372</v>
      </c>
      <c r="H485" s="14">
        <f t="shared" si="32"/>
        <v>100</v>
      </c>
    </row>
    <row r="486" spans="1:8" ht="26.25" customHeight="1" x14ac:dyDescent="0.2">
      <c r="A486" s="11" t="s">
        <v>501</v>
      </c>
      <c r="B486" s="10" t="s">
        <v>140</v>
      </c>
      <c r="C486" s="10" t="s">
        <v>160</v>
      </c>
      <c r="D486" s="10" t="s">
        <v>506</v>
      </c>
      <c r="E486" s="10"/>
      <c r="F486" s="14">
        <f>F487</f>
        <v>69</v>
      </c>
      <c r="G486" s="14">
        <f>G487</f>
        <v>69</v>
      </c>
      <c r="H486" s="14">
        <f t="shared" si="32"/>
        <v>100</v>
      </c>
    </row>
    <row r="487" spans="1:8" ht="27.75" customHeight="1" x14ac:dyDescent="0.2">
      <c r="A487" s="11" t="s">
        <v>44</v>
      </c>
      <c r="B487" s="10" t="s">
        <v>140</v>
      </c>
      <c r="C487" s="10" t="s">
        <v>160</v>
      </c>
      <c r="D487" s="10" t="s">
        <v>506</v>
      </c>
      <c r="E487" s="10" t="s">
        <v>41</v>
      </c>
      <c r="F487" s="14">
        <v>69</v>
      </c>
      <c r="G487" s="14">
        <v>69</v>
      </c>
      <c r="H487" s="14">
        <f t="shared" si="32"/>
        <v>100</v>
      </c>
    </row>
    <row r="488" spans="1:8" ht="24.75" customHeight="1" x14ac:dyDescent="0.2">
      <c r="A488" s="37" t="s">
        <v>516</v>
      </c>
      <c r="B488" s="10" t="s">
        <v>140</v>
      </c>
      <c r="C488" s="10" t="s">
        <v>160</v>
      </c>
      <c r="D488" s="10" t="s">
        <v>515</v>
      </c>
      <c r="E488" s="10"/>
      <c r="F488" s="14">
        <f>F489</f>
        <v>23</v>
      </c>
      <c r="G488" s="14">
        <f>G489</f>
        <v>23</v>
      </c>
      <c r="H488" s="14">
        <f t="shared" si="32"/>
        <v>100</v>
      </c>
    </row>
    <row r="489" spans="1:8" ht="27.75" customHeight="1" x14ac:dyDescent="0.2">
      <c r="A489" s="11" t="s">
        <v>44</v>
      </c>
      <c r="B489" s="10" t="s">
        <v>140</v>
      </c>
      <c r="C489" s="10" t="s">
        <v>160</v>
      </c>
      <c r="D489" s="10" t="s">
        <v>515</v>
      </c>
      <c r="E489" s="10" t="s">
        <v>41</v>
      </c>
      <c r="F489" s="14">
        <v>23</v>
      </c>
      <c r="G489" s="14">
        <v>23</v>
      </c>
      <c r="H489" s="14">
        <f t="shared" si="32"/>
        <v>100</v>
      </c>
    </row>
    <row r="490" spans="1:8" ht="35.25" customHeight="1" x14ac:dyDescent="0.2">
      <c r="A490" s="11" t="s">
        <v>502</v>
      </c>
      <c r="B490" s="10" t="s">
        <v>140</v>
      </c>
      <c r="C490" s="10" t="s">
        <v>160</v>
      </c>
      <c r="D490" s="10" t="s">
        <v>507</v>
      </c>
      <c r="E490" s="10"/>
      <c r="F490" s="14">
        <f>F491</f>
        <v>161</v>
      </c>
      <c r="G490" s="14">
        <f>G491</f>
        <v>161</v>
      </c>
      <c r="H490" s="14">
        <f t="shared" si="32"/>
        <v>100</v>
      </c>
    </row>
    <row r="491" spans="1:8" ht="34.5" customHeight="1" x14ac:dyDescent="0.2">
      <c r="A491" s="11" t="s">
        <v>508</v>
      </c>
      <c r="B491" s="10" t="s">
        <v>140</v>
      </c>
      <c r="C491" s="10" t="s">
        <v>160</v>
      </c>
      <c r="D491" s="10" t="s">
        <v>507</v>
      </c>
      <c r="E491" s="10"/>
      <c r="F491" s="14">
        <f>F492</f>
        <v>161</v>
      </c>
      <c r="G491" s="14">
        <f>G492</f>
        <v>161</v>
      </c>
      <c r="H491" s="14">
        <f t="shared" si="32"/>
        <v>100</v>
      </c>
    </row>
    <row r="492" spans="1:8" ht="28.5" customHeight="1" x14ac:dyDescent="0.2">
      <c r="A492" s="11" t="s">
        <v>44</v>
      </c>
      <c r="B492" s="10" t="s">
        <v>140</v>
      </c>
      <c r="C492" s="10" t="s">
        <v>160</v>
      </c>
      <c r="D492" s="10" t="s">
        <v>507</v>
      </c>
      <c r="E492" s="10" t="s">
        <v>41</v>
      </c>
      <c r="F492" s="14">
        <v>161</v>
      </c>
      <c r="G492" s="14">
        <v>161</v>
      </c>
      <c r="H492" s="14">
        <f t="shared" si="32"/>
        <v>100</v>
      </c>
    </row>
    <row r="493" spans="1:8" ht="12.75" customHeight="1" x14ac:dyDescent="0.2">
      <c r="A493" s="29" t="s">
        <v>47</v>
      </c>
      <c r="B493" s="27" t="s">
        <v>140</v>
      </c>
      <c r="C493" s="27" t="s">
        <v>160</v>
      </c>
      <c r="D493" s="27" t="s">
        <v>48</v>
      </c>
      <c r="E493" s="27"/>
      <c r="F493" s="28">
        <f t="shared" ref="F493:G495" si="33">F494</f>
        <v>10</v>
      </c>
      <c r="G493" s="28">
        <f t="shared" si="33"/>
        <v>0</v>
      </c>
      <c r="H493" s="14">
        <f t="shared" si="32"/>
        <v>0</v>
      </c>
    </row>
    <row r="494" spans="1:8" ht="12" customHeight="1" x14ac:dyDescent="0.2">
      <c r="A494" s="13" t="s">
        <v>47</v>
      </c>
      <c r="B494" s="10" t="s">
        <v>140</v>
      </c>
      <c r="C494" s="10" t="s">
        <v>160</v>
      </c>
      <c r="D494" s="10" t="s">
        <v>46</v>
      </c>
      <c r="E494" s="10"/>
      <c r="F494" s="14">
        <f t="shared" si="33"/>
        <v>10</v>
      </c>
      <c r="G494" s="14">
        <f t="shared" si="33"/>
        <v>0</v>
      </c>
      <c r="H494" s="14">
        <f t="shared" si="32"/>
        <v>0</v>
      </c>
    </row>
    <row r="495" spans="1:8" ht="37.5" customHeight="1" x14ac:dyDescent="0.2">
      <c r="A495" s="13" t="s">
        <v>161</v>
      </c>
      <c r="B495" s="10" t="s">
        <v>140</v>
      </c>
      <c r="C495" s="10" t="s">
        <v>160</v>
      </c>
      <c r="D495" s="10" t="s">
        <v>159</v>
      </c>
      <c r="E495" s="10"/>
      <c r="F495" s="14">
        <f t="shared" si="33"/>
        <v>10</v>
      </c>
      <c r="G495" s="14">
        <f t="shared" si="33"/>
        <v>0</v>
      </c>
      <c r="H495" s="14">
        <f t="shared" si="32"/>
        <v>0</v>
      </c>
    </row>
    <row r="496" spans="1:8" ht="15" customHeight="1" x14ac:dyDescent="0.2">
      <c r="A496" s="13" t="s">
        <v>53</v>
      </c>
      <c r="B496" s="10" t="s">
        <v>140</v>
      </c>
      <c r="C496" s="10" t="s">
        <v>160</v>
      </c>
      <c r="D496" s="10" t="s">
        <v>159</v>
      </c>
      <c r="E496" s="10" t="s">
        <v>50</v>
      </c>
      <c r="F496" s="14">
        <v>10</v>
      </c>
      <c r="G496" s="14">
        <v>0</v>
      </c>
      <c r="H496" s="14">
        <f t="shared" si="32"/>
        <v>0</v>
      </c>
    </row>
    <row r="497" spans="1:8" ht="18" customHeight="1" x14ac:dyDescent="0.2">
      <c r="A497" s="29" t="s">
        <v>158</v>
      </c>
      <c r="B497" s="27" t="s">
        <v>140</v>
      </c>
      <c r="C497" s="27" t="s">
        <v>139</v>
      </c>
      <c r="D497" s="27"/>
      <c r="E497" s="27"/>
      <c r="F497" s="28">
        <f>F498+F506</f>
        <v>21708</v>
      </c>
      <c r="G497" s="28">
        <f>G498+G506</f>
        <v>21232</v>
      </c>
      <c r="H497" s="14">
        <f t="shared" si="32"/>
        <v>97.807259996314727</v>
      </c>
    </row>
    <row r="498" spans="1:8" ht="15" customHeight="1" x14ac:dyDescent="0.2">
      <c r="A498" s="29" t="s">
        <v>47</v>
      </c>
      <c r="B498" s="27" t="s">
        <v>140</v>
      </c>
      <c r="C498" s="27" t="s">
        <v>139</v>
      </c>
      <c r="D498" s="27" t="s">
        <v>48</v>
      </c>
      <c r="E498" s="27"/>
      <c r="F498" s="28">
        <f>F499</f>
        <v>11188</v>
      </c>
      <c r="G498" s="28">
        <f>G499</f>
        <v>10893</v>
      </c>
      <c r="H498" s="14">
        <f t="shared" si="32"/>
        <v>97.363246335359307</v>
      </c>
    </row>
    <row r="499" spans="1:8" x14ac:dyDescent="0.2">
      <c r="A499" s="13" t="s">
        <v>47</v>
      </c>
      <c r="B499" s="10" t="s">
        <v>140</v>
      </c>
      <c r="C499" s="10" t="s">
        <v>139</v>
      </c>
      <c r="D499" s="10" t="s">
        <v>46</v>
      </c>
      <c r="E499" s="10"/>
      <c r="F499" s="14">
        <f>F502+F500</f>
        <v>11188</v>
      </c>
      <c r="G499" s="14">
        <f>G502+G500</f>
        <v>10893</v>
      </c>
      <c r="H499" s="14">
        <f t="shared" si="32"/>
        <v>97.363246335359307</v>
      </c>
    </row>
    <row r="500" spans="1:8" ht="24" x14ac:dyDescent="0.2">
      <c r="A500" s="13" t="s">
        <v>8</v>
      </c>
      <c r="B500" s="10" t="s">
        <v>140</v>
      </c>
      <c r="C500" s="10" t="s">
        <v>139</v>
      </c>
      <c r="D500" s="10" t="s">
        <v>421</v>
      </c>
      <c r="E500" s="10"/>
      <c r="F500" s="14">
        <f>F501</f>
        <v>7331</v>
      </c>
      <c r="G500" s="14">
        <f>G501</f>
        <v>7331</v>
      </c>
      <c r="H500" s="14">
        <f t="shared" si="32"/>
        <v>100</v>
      </c>
    </row>
    <row r="501" spans="1:8" ht="48" x14ac:dyDescent="0.2">
      <c r="A501" s="13" t="s">
        <v>112</v>
      </c>
      <c r="B501" s="10" t="s">
        <v>140</v>
      </c>
      <c r="C501" s="10" t="s">
        <v>139</v>
      </c>
      <c r="D501" s="10" t="s">
        <v>421</v>
      </c>
      <c r="E501" s="10" t="s">
        <v>111</v>
      </c>
      <c r="F501" s="14">
        <v>7331</v>
      </c>
      <c r="G501" s="14">
        <v>7331</v>
      </c>
      <c r="H501" s="14">
        <f t="shared" si="32"/>
        <v>100</v>
      </c>
    </row>
    <row r="502" spans="1:8" ht="25.5" customHeight="1" x14ac:dyDescent="0.2">
      <c r="A502" s="13" t="s">
        <v>113</v>
      </c>
      <c r="B502" s="10" t="s">
        <v>140</v>
      </c>
      <c r="C502" s="10" t="s">
        <v>139</v>
      </c>
      <c r="D502" s="10" t="s">
        <v>108</v>
      </c>
      <c r="E502" s="10"/>
      <c r="F502" s="14">
        <f>F503+F504+F505</f>
        <v>3857</v>
      </c>
      <c r="G502" s="14">
        <f>G503+G504+G505</f>
        <v>3562</v>
      </c>
      <c r="H502" s="14">
        <f t="shared" si="32"/>
        <v>92.351568576613957</v>
      </c>
    </row>
    <row r="503" spans="1:8" ht="51.75" customHeight="1" x14ac:dyDescent="0.2">
      <c r="A503" s="13" t="s">
        <v>112</v>
      </c>
      <c r="B503" s="10" t="s">
        <v>140</v>
      </c>
      <c r="C503" s="10" t="s">
        <v>139</v>
      </c>
      <c r="D503" s="10" t="s">
        <v>108</v>
      </c>
      <c r="E503" s="10" t="s">
        <v>111</v>
      </c>
      <c r="F503" s="14">
        <v>3098</v>
      </c>
      <c r="G503" s="14">
        <v>2902</v>
      </c>
      <c r="H503" s="14">
        <f t="shared" si="32"/>
        <v>93.673337637185284</v>
      </c>
    </row>
    <row r="504" spans="1:8" ht="24" x14ac:dyDescent="0.2">
      <c r="A504" s="13" t="s">
        <v>29</v>
      </c>
      <c r="B504" s="10" t="s">
        <v>140</v>
      </c>
      <c r="C504" s="10" t="s">
        <v>139</v>
      </c>
      <c r="D504" s="10" t="s">
        <v>108</v>
      </c>
      <c r="E504" s="10" t="s">
        <v>25</v>
      </c>
      <c r="F504" s="14">
        <v>758</v>
      </c>
      <c r="G504" s="14">
        <v>659</v>
      </c>
      <c r="H504" s="14">
        <f t="shared" si="32"/>
        <v>86.939313984168862</v>
      </c>
    </row>
    <row r="505" spans="1:8" x14ac:dyDescent="0.2">
      <c r="A505" s="13" t="s">
        <v>157</v>
      </c>
      <c r="B505" s="10" t="s">
        <v>140</v>
      </c>
      <c r="C505" s="10" t="s">
        <v>139</v>
      </c>
      <c r="D505" s="10" t="s">
        <v>156</v>
      </c>
      <c r="E505" s="10" t="s">
        <v>155</v>
      </c>
      <c r="F505" s="14">
        <v>1</v>
      </c>
      <c r="G505" s="14">
        <v>1</v>
      </c>
      <c r="H505" s="14">
        <f t="shared" si="32"/>
        <v>100</v>
      </c>
    </row>
    <row r="506" spans="1:8" ht="24" x14ac:dyDescent="0.2">
      <c r="A506" s="29" t="s">
        <v>73</v>
      </c>
      <c r="B506" s="27" t="s">
        <v>140</v>
      </c>
      <c r="C506" s="27" t="s">
        <v>139</v>
      </c>
      <c r="D506" s="27" t="s">
        <v>72</v>
      </c>
      <c r="E506" s="27"/>
      <c r="F506" s="28">
        <f>F507+F511+F516</f>
        <v>10520</v>
      </c>
      <c r="G506" s="28">
        <f>G507+G511+G516</f>
        <v>10339</v>
      </c>
      <c r="H506" s="14">
        <f t="shared" si="32"/>
        <v>98.279467680608363</v>
      </c>
    </row>
    <row r="507" spans="1:8" ht="24" x14ac:dyDescent="0.2">
      <c r="A507" s="13" t="s">
        <v>154</v>
      </c>
      <c r="B507" s="10" t="s">
        <v>140</v>
      </c>
      <c r="C507" s="10" t="s">
        <v>139</v>
      </c>
      <c r="D507" s="10" t="s">
        <v>70</v>
      </c>
      <c r="E507" s="10"/>
      <c r="F507" s="14">
        <f t="shared" ref="F507:G509" si="34">F508</f>
        <v>214</v>
      </c>
      <c r="G507" s="14">
        <f t="shared" si="34"/>
        <v>110</v>
      </c>
      <c r="H507" s="14">
        <f t="shared" si="32"/>
        <v>51.401869158878498</v>
      </c>
    </row>
    <row r="508" spans="1:8" ht="90" customHeight="1" x14ac:dyDescent="0.2">
      <c r="A508" s="13" t="s">
        <v>153</v>
      </c>
      <c r="B508" s="10" t="s">
        <v>140</v>
      </c>
      <c r="C508" s="10" t="s">
        <v>139</v>
      </c>
      <c r="D508" s="10" t="s">
        <v>152</v>
      </c>
      <c r="E508" s="10"/>
      <c r="F508" s="14">
        <f t="shared" si="34"/>
        <v>214</v>
      </c>
      <c r="G508" s="14">
        <f t="shared" si="34"/>
        <v>110</v>
      </c>
      <c r="H508" s="14">
        <f t="shared" si="32"/>
        <v>51.401869158878498</v>
      </c>
    </row>
    <row r="509" spans="1:8" ht="78" customHeight="1" x14ac:dyDescent="0.2">
      <c r="A509" s="13" t="s">
        <v>151</v>
      </c>
      <c r="B509" s="10" t="s">
        <v>140</v>
      </c>
      <c r="C509" s="10" t="s">
        <v>139</v>
      </c>
      <c r="D509" s="10" t="s">
        <v>150</v>
      </c>
      <c r="E509" s="10"/>
      <c r="F509" s="14">
        <f t="shared" si="34"/>
        <v>214</v>
      </c>
      <c r="G509" s="14">
        <f t="shared" si="34"/>
        <v>110</v>
      </c>
      <c r="H509" s="14">
        <f t="shared" si="32"/>
        <v>51.401869158878498</v>
      </c>
    </row>
    <row r="510" spans="1:8" ht="24" x14ac:dyDescent="0.2">
      <c r="A510" s="13" t="s">
        <v>29</v>
      </c>
      <c r="B510" s="10" t="s">
        <v>140</v>
      </c>
      <c r="C510" s="10" t="s">
        <v>139</v>
      </c>
      <c r="D510" s="10" t="s">
        <v>150</v>
      </c>
      <c r="E510" s="10" t="s">
        <v>25</v>
      </c>
      <c r="F510" s="14">
        <v>214</v>
      </c>
      <c r="G510" s="14">
        <v>110</v>
      </c>
      <c r="H510" s="14">
        <f t="shared" si="32"/>
        <v>51.401869158878498</v>
      </c>
    </row>
    <row r="511" spans="1:8" x14ac:dyDescent="0.2">
      <c r="A511" s="13" t="s">
        <v>65</v>
      </c>
      <c r="B511" s="10" t="s">
        <v>140</v>
      </c>
      <c r="C511" s="10" t="s">
        <v>139</v>
      </c>
      <c r="D511" s="10" t="s">
        <v>64</v>
      </c>
      <c r="E511" s="10"/>
      <c r="F511" s="14">
        <f>F512</f>
        <v>2260</v>
      </c>
      <c r="G511" s="14">
        <f>G512</f>
        <v>2256</v>
      </c>
      <c r="H511" s="14">
        <f t="shared" si="32"/>
        <v>99.823008849557525</v>
      </c>
    </row>
    <row r="512" spans="1:8" ht="36" x14ac:dyDescent="0.2">
      <c r="A512" s="13" t="s">
        <v>149</v>
      </c>
      <c r="B512" s="10" t="s">
        <v>140</v>
      </c>
      <c r="C512" s="10" t="s">
        <v>139</v>
      </c>
      <c r="D512" s="10" t="s">
        <v>148</v>
      </c>
      <c r="E512" s="10"/>
      <c r="F512" s="14">
        <f>F513</f>
        <v>2260</v>
      </c>
      <c r="G512" s="14">
        <f>G513</f>
        <v>2256</v>
      </c>
      <c r="H512" s="14">
        <f t="shared" si="32"/>
        <v>99.823008849557525</v>
      </c>
    </row>
    <row r="513" spans="1:8" ht="36.75" customHeight="1" x14ac:dyDescent="0.2">
      <c r="A513" s="13" t="s">
        <v>147</v>
      </c>
      <c r="B513" s="10" t="s">
        <v>140</v>
      </c>
      <c r="C513" s="10" t="s">
        <v>139</v>
      </c>
      <c r="D513" s="10" t="s">
        <v>146</v>
      </c>
      <c r="E513" s="10"/>
      <c r="F513" s="14">
        <f>F514+F515</f>
        <v>2260</v>
      </c>
      <c r="G513" s="14">
        <f>G514+G515</f>
        <v>2256</v>
      </c>
      <c r="H513" s="14">
        <f t="shared" si="32"/>
        <v>99.823008849557525</v>
      </c>
    </row>
    <row r="514" spans="1:8" ht="51" customHeight="1" x14ac:dyDescent="0.2">
      <c r="A514" s="13" t="s">
        <v>112</v>
      </c>
      <c r="B514" s="10" t="s">
        <v>140</v>
      </c>
      <c r="C514" s="10" t="s">
        <v>139</v>
      </c>
      <c r="D514" s="10" t="s">
        <v>146</v>
      </c>
      <c r="E514" s="10" t="s">
        <v>111</v>
      </c>
      <c r="F514" s="14">
        <v>1463</v>
      </c>
      <c r="G514" s="14">
        <v>1463</v>
      </c>
      <c r="H514" s="14">
        <f t="shared" si="32"/>
        <v>100</v>
      </c>
    </row>
    <row r="515" spans="1:8" ht="25.5" customHeight="1" x14ac:dyDescent="0.2">
      <c r="A515" s="13" t="s">
        <v>29</v>
      </c>
      <c r="B515" s="10" t="s">
        <v>140</v>
      </c>
      <c r="C515" s="10" t="s">
        <v>139</v>
      </c>
      <c r="D515" s="10" t="s">
        <v>146</v>
      </c>
      <c r="E515" s="10" t="s">
        <v>25</v>
      </c>
      <c r="F515" s="14">
        <v>797</v>
      </c>
      <c r="G515" s="14">
        <v>793</v>
      </c>
      <c r="H515" s="14">
        <f t="shared" si="32"/>
        <v>99.498117942283557</v>
      </c>
    </row>
    <row r="516" spans="1:8" ht="60.75" customHeight="1" x14ac:dyDescent="0.2">
      <c r="A516" s="13" t="s">
        <v>145</v>
      </c>
      <c r="B516" s="10" t="s">
        <v>140</v>
      </c>
      <c r="C516" s="10" t="s">
        <v>139</v>
      </c>
      <c r="D516" s="10" t="s">
        <v>144</v>
      </c>
      <c r="E516" s="10"/>
      <c r="F516" s="14">
        <f>F517</f>
        <v>8046</v>
      </c>
      <c r="G516" s="14">
        <f>G517</f>
        <v>7973</v>
      </c>
      <c r="H516" s="14">
        <f t="shared" si="32"/>
        <v>99.092716877951787</v>
      </c>
    </row>
    <row r="517" spans="1:8" ht="24" x14ac:dyDescent="0.2">
      <c r="A517" s="13" t="s">
        <v>143</v>
      </c>
      <c r="B517" s="10" t="s">
        <v>140</v>
      </c>
      <c r="C517" s="10" t="s">
        <v>139</v>
      </c>
      <c r="D517" s="10" t="s">
        <v>142</v>
      </c>
      <c r="E517" s="10"/>
      <c r="F517" s="14">
        <f>F518</f>
        <v>8046</v>
      </c>
      <c r="G517" s="14">
        <f>G518</f>
        <v>7973</v>
      </c>
      <c r="H517" s="14">
        <f t="shared" si="32"/>
        <v>99.092716877951787</v>
      </c>
    </row>
    <row r="518" spans="1:8" ht="26.25" customHeight="1" x14ac:dyDescent="0.2">
      <c r="A518" s="13" t="s">
        <v>141</v>
      </c>
      <c r="B518" s="10" t="s">
        <v>140</v>
      </c>
      <c r="C518" s="10" t="s">
        <v>139</v>
      </c>
      <c r="D518" s="10" t="s">
        <v>138</v>
      </c>
      <c r="E518" s="10"/>
      <c r="F518" s="14">
        <f>F519+F520+F521</f>
        <v>8046</v>
      </c>
      <c r="G518" s="14">
        <f>G519+G520+G521</f>
        <v>7973</v>
      </c>
      <c r="H518" s="14">
        <f t="shared" si="32"/>
        <v>99.092716877951787</v>
      </c>
    </row>
    <row r="519" spans="1:8" ht="51.75" customHeight="1" x14ac:dyDescent="0.2">
      <c r="A519" s="13" t="s">
        <v>112</v>
      </c>
      <c r="B519" s="10" t="s">
        <v>140</v>
      </c>
      <c r="C519" s="10" t="s">
        <v>139</v>
      </c>
      <c r="D519" s="10" t="s">
        <v>138</v>
      </c>
      <c r="E519" s="10" t="s">
        <v>111</v>
      </c>
      <c r="F519" s="14">
        <v>7632</v>
      </c>
      <c r="G519" s="14">
        <v>7593</v>
      </c>
      <c r="H519" s="14">
        <f t="shared" si="32"/>
        <v>99.488993710691815</v>
      </c>
    </row>
    <row r="520" spans="1:8" ht="26.25" customHeight="1" x14ac:dyDescent="0.2">
      <c r="A520" s="13" t="s">
        <v>29</v>
      </c>
      <c r="B520" s="10" t="s">
        <v>140</v>
      </c>
      <c r="C520" s="10" t="s">
        <v>139</v>
      </c>
      <c r="D520" s="10" t="s">
        <v>138</v>
      </c>
      <c r="E520" s="10" t="s">
        <v>25</v>
      </c>
      <c r="F520" s="14">
        <v>400</v>
      </c>
      <c r="G520" s="14">
        <v>366</v>
      </c>
      <c r="H520" s="14">
        <f t="shared" si="32"/>
        <v>91.5</v>
      </c>
    </row>
    <row r="521" spans="1:8" ht="16.5" customHeight="1" x14ac:dyDescent="0.2">
      <c r="A521" s="13" t="s">
        <v>157</v>
      </c>
      <c r="B521" s="10" t="s">
        <v>140</v>
      </c>
      <c r="C521" s="10" t="s">
        <v>139</v>
      </c>
      <c r="D521" s="10" t="s">
        <v>138</v>
      </c>
      <c r="E521" s="10" t="s">
        <v>155</v>
      </c>
      <c r="F521" s="14">
        <v>14</v>
      </c>
      <c r="G521" s="14">
        <v>14</v>
      </c>
      <c r="H521" s="14">
        <f t="shared" si="32"/>
        <v>100</v>
      </c>
    </row>
    <row r="522" spans="1:8" x14ac:dyDescent="0.2">
      <c r="A522" s="29" t="s">
        <v>137</v>
      </c>
      <c r="B522" s="27" t="s">
        <v>110</v>
      </c>
      <c r="C522" s="27"/>
      <c r="D522" s="27"/>
      <c r="E522" s="27"/>
      <c r="F522" s="28">
        <f>F523+F559</f>
        <v>67838</v>
      </c>
      <c r="G522" s="28">
        <f>G523+G559</f>
        <v>67395</v>
      </c>
      <c r="H522" s="28">
        <f t="shared" si="32"/>
        <v>99.346973672572886</v>
      </c>
    </row>
    <row r="523" spans="1:8" x14ac:dyDescent="0.2">
      <c r="A523" s="29" t="s">
        <v>136</v>
      </c>
      <c r="B523" s="27" t="s">
        <v>110</v>
      </c>
      <c r="C523" s="27" t="s">
        <v>116</v>
      </c>
      <c r="D523" s="27"/>
      <c r="E523" s="27"/>
      <c r="F523" s="28">
        <f>F528+F549+F524</f>
        <v>64315</v>
      </c>
      <c r="G523" s="28">
        <f>G528+G549+G524</f>
        <v>63940</v>
      </c>
      <c r="H523" s="28">
        <f t="shared" si="32"/>
        <v>99.416932286402854</v>
      </c>
    </row>
    <row r="524" spans="1:8" ht="48" x14ac:dyDescent="0.2">
      <c r="A524" s="29" t="s">
        <v>101</v>
      </c>
      <c r="B524" s="27" t="s">
        <v>110</v>
      </c>
      <c r="C524" s="27" t="s">
        <v>116</v>
      </c>
      <c r="D524" s="27" t="s">
        <v>100</v>
      </c>
      <c r="E524" s="27"/>
      <c r="F524" s="28">
        <f t="shared" ref="F524:G526" si="35">F525</f>
        <v>2</v>
      </c>
      <c r="G524" s="28">
        <f t="shared" si="35"/>
        <v>2</v>
      </c>
      <c r="H524" s="14">
        <f t="shared" si="32"/>
        <v>100</v>
      </c>
    </row>
    <row r="525" spans="1:8" ht="24" x14ac:dyDescent="0.2">
      <c r="A525" s="13" t="s">
        <v>463</v>
      </c>
      <c r="B525" s="10" t="s">
        <v>110</v>
      </c>
      <c r="C525" s="10" t="s">
        <v>116</v>
      </c>
      <c r="D525" s="10" t="s">
        <v>465</v>
      </c>
      <c r="E525" s="10"/>
      <c r="F525" s="14">
        <f t="shared" si="35"/>
        <v>2</v>
      </c>
      <c r="G525" s="14">
        <f t="shared" si="35"/>
        <v>2</v>
      </c>
      <c r="H525" s="14">
        <f t="shared" si="32"/>
        <v>100</v>
      </c>
    </row>
    <row r="526" spans="1:8" ht="60" x14ac:dyDescent="0.2">
      <c r="A526" s="13" t="s">
        <v>464</v>
      </c>
      <c r="B526" s="10" t="s">
        <v>110</v>
      </c>
      <c r="C526" s="10" t="s">
        <v>116</v>
      </c>
      <c r="D526" s="10" t="s">
        <v>466</v>
      </c>
      <c r="E526" s="10"/>
      <c r="F526" s="14">
        <f t="shared" si="35"/>
        <v>2</v>
      </c>
      <c r="G526" s="14">
        <f t="shared" si="35"/>
        <v>2</v>
      </c>
      <c r="H526" s="14">
        <f t="shared" si="32"/>
        <v>100</v>
      </c>
    </row>
    <row r="527" spans="1:8" ht="24" x14ac:dyDescent="0.2">
      <c r="A527" s="13" t="s">
        <v>29</v>
      </c>
      <c r="B527" s="10" t="s">
        <v>110</v>
      </c>
      <c r="C527" s="10" t="s">
        <v>116</v>
      </c>
      <c r="D527" s="10" t="s">
        <v>466</v>
      </c>
      <c r="E527" s="10" t="s">
        <v>25</v>
      </c>
      <c r="F527" s="14">
        <v>2</v>
      </c>
      <c r="G527" s="14">
        <v>2</v>
      </c>
      <c r="H527" s="14">
        <f t="shared" si="32"/>
        <v>100</v>
      </c>
    </row>
    <row r="528" spans="1:8" ht="24.75" customHeight="1" x14ac:dyDescent="0.2">
      <c r="A528" s="29" t="s">
        <v>135</v>
      </c>
      <c r="B528" s="27" t="s">
        <v>110</v>
      </c>
      <c r="C528" s="27" t="s">
        <v>116</v>
      </c>
      <c r="D528" s="27" t="s">
        <v>134</v>
      </c>
      <c r="E528" s="27"/>
      <c r="F528" s="28">
        <f>F529+F536+F543+F546</f>
        <v>55050</v>
      </c>
      <c r="G528" s="28">
        <f>G529+G536+G543+G546</f>
        <v>54679</v>
      </c>
      <c r="H528" s="14">
        <f t="shared" si="32"/>
        <v>99.326067211625784</v>
      </c>
    </row>
    <row r="529" spans="1:8" ht="36" x14ac:dyDescent="0.2">
      <c r="A529" s="13" t="s">
        <v>133</v>
      </c>
      <c r="B529" s="10" t="s">
        <v>110</v>
      </c>
      <c r="C529" s="10" t="s">
        <v>116</v>
      </c>
      <c r="D529" s="10" t="s">
        <v>132</v>
      </c>
      <c r="E529" s="10"/>
      <c r="F529" s="14">
        <f>F530+F532+F534</f>
        <v>41812</v>
      </c>
      <c r="G529" s="14">
        <f>G530+G532+G534</f>
        <v>41441</v>
      </c>
      <c r="H529" s="14">
        <f t="shared" si="32"/>
        <v>99.112694920118628</v>
      </c>
    </row>
    <row r="530" spans="1:8" ht="24" x14ac:dyDescent="0.2">
      <c r="A530" s="13" t="s">
        <v>113</v>
      </c>
      <c r="B530" s="10" t="s">
        <v>110</v>
      </c>
      <c r="C530" s="10" t="s">
        <v>116</v>
      </c>
      <c r="D530" s="10" t="s">
        <v>131</v>
      </c>
      <c r="E530" s="10"/>
      <c r="F530" s="14">
        <f>F531</f>
        <v>878</v>
      </c>
      <c r="G530" s="14">
        <f>G531</f>
        <v>878</v>
      </c>
      <c r="H530" s="14">
        <f t="shared" si="32"/>
        <v>100</v>
      </c>
    </row>
    <row r="531" spans="1:8" ht="24.75" customHeight="1" x14ac:dyDescent="0.2">
      <c r="A531" s="13" t="s">
        <v>44</v>
      </c>
      <c r="B531" s="10" t="s">
        <v>110</v>
      </c>
      <c r="C531" s="10" t="s">
        <v>116</v>
      </c>
      <c r="D531" s="10" t="s">
        <v>131</v>
      </c>
      <c r="E531" s="10" t="s">
        <v>41</v>
      </c>
      <c r="F531" s="14">
        <v>878</v>
      </c>
      <c r="G531" s="14">
        <v>878</v>
      </c>
      <c r="H531" s="14">
        <f t="shared" si="32"/>
        <v>100</v>
      </c>
    </row>
    <row r="532" spans="1:8" ht="24.75" customHeight="1" x14ac:dyDescent="0.2">
      <c r="A532" s="13" t="s">
        <v>8</v>
      </c>
      <c r="B532" s="10" t="s">
        <v>110</v>
      </c>
      <c r="C532" s="10" t="s">
        <v>116</v>
      </c>
      <c r="D532" s="10" t="s">
        <v>130</v>
      </c>
      <c r="E532" s="10"/>
      <c r="F532" s="14">
        <f>F533</f>
        <v>3845</v>
      </c>
      <c r="G532" s="14">
        <f>G533</f>
        <v>3474</v>
      </c>
      <c r="H532" s="14">
        <f t="shared" si="32"/>
        <v>90.351105331599484</v>
      </c>
    </row>
    <row r="533" spans="1:8" ht="24.75" customHeight="1" x14ac:dyDescent="0.2">
      <c r="A533" s="13" t="s">
        <v>44</v>
      </c>
      <c r="B533" s="10" t="s">
        <v>110</v>
      </c>
      <c r="C533" s="10" t="s">
        <v>116</v>
      </c>
      <c r="D533" s="10" t="s">
        <v>130</v>
      </c>
      <c r="E533" s="10" t="s">
        <v>41</v>
      </c>
      <c r="F533" s="14">
        <v>3845</v>
      </c>
      <c r="G533" s="14">
        <v>3474</v>
      </c>
      <c r="H533" s="14">
        <f t="shared" si="32"/>
        <v>90.351105331599484</v>
      </c>
    </row>
    <row r="534" spans="1:8" ht="64.5" customHeight="1" x14ac:dyDescent="0.2">
      <c r="A534" s="13" t="s">
        <v>129</v>
      </c>
      <c r="B534" s="10" t="s">
        <v>110</v>
      </c>
      <c r="C534" s="10" t="s">
        <v>116</v>
      </c>
      <c r="D534" s="10" t="s">
        <v>128</v>
      </c>
      <c r="E534" s="10"/>
      <c r="F534" s="14">
        <f>F535</f>
        <v>37089</v>
      </c>
      <c r="G534" s="14">
        <f>G535</f>
        <v>37089</v>
      </c>
      <c r="H534" s="14">
        <f t="shared" si="32"/>
        <v>100</v>
      </c>
    </row>
    <row r="535" spans="1:8" ht="24" x14ac:dyDescent="0.2">
      <c r="A535" s="13" t="s">
        <v>44</v>
      </c>
      <c r="B535" s="10" t="s">
        <v>110</v>
      </c>
      <c r="C535" s="10" t="s">
        <v>116</v>
      </c>
      <c r="D535" s="10" t="s">
        <v>128</v>
      </c>
      <c r="E535" s="10" t="s">
        <v>41</v>
      </c>
      <c r="F535" s="14">
        <v>37089</v>
      </c>
      <c r="G535" s="14">
        <v>37089</v>
      </c>
      <c r="H535" s="14">
        <f t="shared" ref="H535:H606" si="36">G535/F535*100</f>
        <v>100</v>
      </c>
    </row>
    <row r="536" spans="1:8" ht="51" customHeight="1" x14ac:dyDescent="0.2">
      <c r="A536" s="13" t="s">
        <v>127</v>
      </c>
      <c r="B536" s="10" t="s">
        <v>110</v>
      </c>
      <c r="C536" s="10" t="s">
        <v>116</v>
      </c>
      <c r="D536" s="10" t="s">
        <v>126</v>
      </c>
      <c r="E536" s="10"/>
      <c r="F536" s="14">
        <f>F537+F539+F541</f>
        <v>13062</v>
      </c>
      <c r="G536" s="14">
        <f>G537+G539+G541</f>
        <v>13062</v>
      </c>
      <c r="H536" s="14">
        <f t="shared" si="36"/>
        <v>100</v>
      </c>
    </row>
    <row r="537" spans="1:8" ht="28.5" customHeight="1" x14ac:dyDescent="0.2">
      <c r="A537" s="13" t="s">
        <v>113</v>
      </c>
      <c r="B537" s="10" t="s">
        <v>110</v>
      </c>
      <c r="C537" s="10" t="s">
        <v>116</v>
      </c>
      <c r="D537" s="10" t="s">
        <v>125</v>
      </c>
      <c r="E537" s="10"/>
      <c r="F537" s="14">
        <f>F538</f>
        <v>3080</v>
      </c>
      <c r="G537" s="14">
        <f>G538</f>
        <v>3080</v>
      </c>
      <c r="H537" s="14">
        <f t="shared" si="36"/>
        <v>100</v>
      </c>
    </row>
    <row r="538" spans="1:8" ht="24.75" customHeight="1" x14ac:dyDescent="0.2">
      <c r="A538" s="13" t="s">
        <v>44</v>
      </c>
      <c r="B538" s="10" t="s">
        <v>110</v>
      </c>
      <c r="C538" s="10" t="s">
        <v>116</v>
      </c>
      <c r="D538" s="10" t="s">
        <v>125</v>
      </c>
      <c r="E538" s="10" t="s">
        <v>41</v>
      </c>
      <c r="F538" s="14">
        <v>3080</v>
      </c>
      <c r="G538" s="14">
        <v>3080</v>
      </c>
      <c r="H538" s="14">
        <f t="shared" si="36"/>
        <v>100</v>
      </c>
    </row>
    <row r="539" spans="1:8" ht="25.5" customHeight="1" x14ac:dyDescent="0.2">
      <c r="A539" s="13" t="s">
        <v>8</v>
      </c>
      <c r="B539" s="10" t="s">
        <v>110</v>
      </c>
      <c r="C539" s="10" t="s">
        <v>116</v>
      </c>
      <c r="D539" s="10" t="s">
        <v>124</v>
      </c>
      <c r="E539" s="10"/>
      <c r="F539" s="14">
        <f>F540</f>
        <v>9982</v>
      </c>
      <c r="G539" s="14">
        <f>G540</f>
        <v>9982</v>
      </c>
      <c r="H539" s="14">
        <f t="shared" si="36"/>
        <v>100</v>
      </c>
    </row>
    <row r="540" spans="1:8" ht="22.5" customHeight="1" x14ac:dyDescent="0.2">
      <c r="A540" s="13" t="s">
        <v>44</v>
      </c>
      <c r="B540" s="10" t="s">
        <v>110</v>
      </c>
      <c r="C540" s="10" t="s">
        <v>116</v>
      </c>
      <c r="D540" s="10" t="s">
        <v>124</v>
      </c>
      <c r="E540" s="10" t="s">
        <v>41</v>
      </c>
      <c r="F540" s="14">
        <v>9982</v>
      </c>
      <c r="G540" s="14">
        <v>9982</v>
      </c>
      <c r="H540" s="14">
        <f t="shared" si="36"/>
        <v>100</v>
      </c>
    </row>
    <row r="541" spans="1:8" ht="22.5" hidden="1" customHeight="1" x14ac:dyDescent="0.2">
      <c r="A541" s="13" t="s">
        <v>475</v>
      </c>
      <c r="B541" s="10" t="s">
        <v>110</v>
      </c>
      <c r="C541" s="10" t="s">
        <v>116</v>
      </c>
      <c r="D541" s="10" t="s">
        <v>476</v>
      </c>
      <c r="E541" s="10"/>
      <c r="F541" s="14">
        <f>F542</f>
        <v>0</v>
      </c>
      <c r="G541" s="14">
        <f>G542</f>
        <v>0</v>
      </c>
      <c r="H541" s="14" t="e">
        <f t="shared" si="36"/>
        <v>#DIV/0!</v>
      </c>
    </row>
    <row r="542" spans="1:8" ht="26.25" hidden="1" customHeight="1" x14ac:dyDescent="0.2">
      <c r="A542" s="13" t="s">
        <v>44</v>
      </c>
      <c r="B542" s="10" t="s">
        <v>110</v>
      </c>
      <c r="C542" s="10" t="s">
        <v>116</v>
      </c>
      <c r="D542" s="10" t="s">
        <v>476</v>
      </c>
      <c r="E542" s="10" t="s">
        <v>41</v>
      </c>
      <c r="F542" s="14">
        <f>5-5</f>
        <v>0</v>
      </c>
      <c r="G542" s="14">
        <f>5-5</f>
        <v>0</v>
      </c>
      <c r="H542" s="14" t="e">
        <f t="shared" si="36"/>
        <v>#DIV/0!</v>
      </c>
    </row>
    <row r="543" spans="1:8" ht="24.75" customHeight="1" x14ac:dyDescent="0.2">
      <c r="A543" s="13" t="s">
        <v>123</v>
      </c>
      <c r="B543" s="10" t="s">
        <v>110</v>
      </c>
      <c r="C543" s="10" t="s">
        <v>116</v>
      </c>
      <c r="D543" s="10" t="s">
        <v>122</v>
      </c>
      <c r="E543" s="10"/>
      <c r="F543" s="14">
        <f>F544</f>
        <v>53</v>
      </c>
      <c r="G543" s="14">
        <f>G544</f>
        <v>53</v>
      </c>
      <c r="H543" s="14">
        <f t="shared" si="36"/>
        <v>100</v>
      </c>
    </row>
    <row r="544" spans="1:8" ht="19.5" customHeight="1" x14ac:dyDescent="0.2">
      <c r="A544" s="13" t="s">
        <v>121</v>
      </c>
      <c r="B544" s="10" t="s">
        <v>110</v>
      </c>
      <c r="C544" s="10" t="s">
        <v>116</v>
      </c>
      <c r="D544" s="10" t="s">
        <v>119</v>
      </c>
      <c r="E544" s="10"/>
      <c r="F544" s="14">
        <f>F545</f>
        <v>53</v>
      </c>
      <c r="G544" s="14">
        <f>G545</f>
        <v>53</v>
      </c>
      <c r="H544" s="14">
        <f t="shared" si="36"/>
        <v>100</v>
      </c>
    </row>
    <row r="545" spans="1:8" ht="24" x14ac:dyDescent="0.2">
      <c r="A545" s="13" t="s">
        <v>29</v>
      </c>
      <c r="B545" s="10" t="s">
        <v>110</v>
      </c>
      <c r="C545" s="10" t="s">
        <v>116</v>
      </c>
      <c r="D545" s="10" t="s">
        <v>119</v>
      </c>
      <c r="E545" s="10" t="s">
        <v>25</v>
      </c>
      <c r="F545" s="14">
        <v>53</v>
      </c>
      <c r="G545" s="14">
        <v>53</v>
      </c>
      <c r="H545" s="14">
        <f t="shared" si="36"/>
        <v>100</v>
      </c>
    </row>
    <row r="546" spans="1:8" ht="22.5" customHeight="1" x14ac:dyDescent="0.2">
      <c r="A546" s="11" t="s">
        <v>509</v>
      </c>
      <c r="B546" s="10" t="s">
        <v>110</v>
      </c>
      <c r="C546" s="10" t="s">
        <v>116</v>
      </c>
      <c r="D546" s="10" t="s">
        <v>510</v>
      </c>
      <c r="E546" s="10"/>
      <c r="F546" s="14">
        <f>F547</f>
        <v>123</v>
      </c>
      <c r="G546" s="14">
        <f>G547</f>
        <v>123</v>
      </c>
      <c r="H546" s="14">
        <f t="shared" si="36"/>
        <v>100</v>
      </c>
    </row>
    <row r="547" spans="1:8" ht="22.5" customHeight="1" x14ac:dyDescent="0.2">
      <c r="A547" s="11" t="s">
        <v>475</v>
      </c>
      <c r="B547" s="10" t="s">
        <v>110</v>
      </c>
      <c r="C547" s="10" t="s">
        <v>116</v>
      </c>
      <c r="D547" s="10" t="s">
        <v>511</v>
      </c>
      <c r="E547" s="10"/>
      <c r="F547" s="14">
        <f>F548</f>
        <v>123</v>
      </c>
      <c r="G547" s="14">
        <f>G548</f>
        <v>123</v>
      </c>
      <c r="H547" s="14">
        <f t="shared" si="36"/>
        <v>100</v>
      </c>
    </row>
    <row r="548" spans="1:8" ht="26.25" customHeight="1" x14ac:dyDescent="0.2">
      <c r="A548" s="11" t="s">
        <v>44</v>
      </c>
      <c r="B548" s="10" t="s">
        <v>110</v>
      </c>
      <c r="C548" s="10" t="s">
        <v>116</v>
      </c>
      <c r="D548" s="10" t="s">
        <v>511</v>
      </c>
      <c r="E548" s="10" t="s">
        <v>41</v>
      </c>
      <c r="F548" s="14">
        <v>123</v>
      </c>
      <c r="G548" s="14">
        <v>123</v>
      </c>
      <c r="H548" s="14">
        <f t="shared" si="36"/>
        <v>100</v>
      </c>
    </row>
    <row r="549" spans="1:8" ht="16.5" customHeight="1" x14ac:dyDescent="0.2">
      <c r="A549" s="29" t="s">
        <v>47</v>
      </c>
      <c r="B549" s="27" t="s">
        <v>110</v>
      </c>
      <c r="C549" s="27" t="s">
        <v>116</v>
      </c>
      <c r="D549" s="27" t="s">
        <v>48</v>
      </c>
      <c r="E549" s="27"/>
      <c r="F549" s="28">
        <f>F550</f>
        <v>9263</v>
      </c>
      <c r="G549" s="28">
        <f>G550</f>
        <v>9259</v>
      </c>
      <c r="H549" s="14">
        <f t="shared" si="36"/>
        <v>99.956817445751909</v>
      </c>
    </row>
    <row r="550" spans="1:8" ht="15.75" customHeight="1" x14ac:dyDescent="0.2">
      <c r="A550" s="13" t="s">
        <v>47</v>
      </c>
      <c r="B550" s="10" t="s">
        <v>110</v>
      </c>
      <c r="C550" s="10" t="s">
        <v>116</v>
      </c>
      <c r="D550" s="10" t="s">
        <v>46</v>
      </c>
      <c r="E550" s="10"/>
      <c r="F550" s="14">
        <f>F551+F556+F553</f>
        <v>9263</v>
      </c>
      <c r="G550" s="14">
        <f>G551+G556+G553</f>
        <v>9259</v>
      </c>
      <c r="H550" s="14">
        <f t="shared" si="36"/>
        <v>99.956817445751909</v>
      </c>
    </row>
    <row r="551" spans="1:8" ht="24.75" customHeight="1" x14ac:dyDescent="0.2">
      <c r="A551" s="13" t="s">
        <v>113</v>
      </c>
      <c r="B551" s="10" t="s">
        <v>110</v>
      </c>
      <c r="C551" s="10" t="s">
        <v>116</v>
      </c>
      <c r="D551" s="10" t="s">
        <v>108</v>
      </c>
      <c r="E551" s="10"/>
      <c r="F551" s="14">
        <f>F552</f>
        <v>1237</v>
      </c>
      <c r="G551" s="14">
        <f>G552</f>
        <v>1237</v>
      </c>
      <c r="H551" s="14">
        <f t="shared" si="36"/>
        <v>100</v>
      </c>
    </row>
    <row r="552" spans="1:8" ht="25.5" customHeight="1" x14ac:dyDescent="0.2">
      <c r="A552" s="13" t="s">
        <v>44</v>
      </c>
      <c r="B552" s="10" t="s">
        <v>110</v>
      </c>
      <c r="C552" s="10" t="s">
        <v>116</v>
      </c>
      <c r="D552" s="10" t="s">
        <v>108</v>
      </c>
      <c r="E552" s="10" t="s">
        <v>41</v>
      </c>
      <c r="F552" s="14">
        <v>1237</v>
      </c>
      <c r="G552" s="14">
        <v>1237</v>
      </c>
      <c r="H552" s="14">
        <f t="shared" si="36"/>
        <v>100</v>
      </c>
    </row>
    <row r="553" spans="1:8" ht="25.5" customHeight="1" x14ac:dyDescent="0.2">
      <c r="A553" s="13" t="s">
        <v>467</v>
      </c>
      <c r="B553" s="10" t="s">
        <v>110</v>
      </c>
      <c r="C553" s="10" t="s">
        <v>116</v>
      </c>
      <c r="D553" s="10" t="s">
        <v>468</v>
      </c>
      <c r="E553" s="10"/>
      <c r="F553" s="14">
        <f>F554+F555</f>
        <v>48</v>
      </c>
      <c r="G553" s="14">
        <f>G554+G555</f>
        <v>44</v>
      </c>
      <c r="H553" s="14">
        <f t="shared" si="36"/>
        <v>91.666666666666657</v>
      </c>
    </row>
    <row r="554" spans="1:8" ht="17.25" customHeight="1" x14ac:dyDescent="0.2">
      <c r="A554" s="13" t="s">
        <v>53</v>
      </c>
      <c r="B554" s="10" t="s">
        <v>110</v>
      </c>
      <c r="C554" s="10" t="s">
        <v>116</v>
      </c>
      <c r="D554" s="10" t="s">
        <v>468</v>
      </c>
      <c r="E554" s="10" t="s">
        <v>50</v>
      </c>
      <c r="F554" s="14">
        <v>14</v>
      </c>
      <c r="G554" s="14">
        <v>10</v>
      </c>
      <c r="H554" s="14">
        <f t="shared" si="36"/>
        <v>71.428571428571431</v>
      </c>
    </row>
    <row r="555" spans="1:8" ht="28.5" customHeight="1" x14ac:dyDescent="0.2">
      <c r="A555" s="13" t="s">
        <v>44</v>
      </c>
      <c r="B555" s="10" t="s">
        <v>110</v>
      </c>
      <c r="C555" s="10" t="s">
        <v>116</v>
      </c>
      <c r="D555" s="10" t="s">
        <v>468</v>
      </c>
      <c r="E555" s="10" t="s">
        <v>41</v>
      </c>
      <c r="F555" s="14">
        <v>34</v>
      </c>
      <c r="G555" s="14">
        <v>34</v>
      </c>
      <c r="H555" s="14">
        <f t="shared" si="36"/>
        <v>100</v>
      </c>
    </row>
    <row r="556" spans="1:8" ht="24" x14ac:dyDescent="0.2">
      <c r="A556" s="13" t="s">
        <v>542</v>
      </c>
      <c r="B556" s="10" t="s">
        <v>110</v>
      </c>
      <c r="C556" s="10" t="s">
        <v>116</v>
      </c>
      <c r="D556" s="10" t="s">
        <v>118</v>
      </c>
      <c r="E556" s="10"/>
      <c r="F556" s="14">
        <f>F557</f>
        <v>7978</v>
      </c>
      <c r="G556" s="14">
        <f>G557</f>
        <v>7978</v>
      </c>
      <c r="H556" s="14">
        <f t="shared" si="36"/>
        <v>100</v>
      </c>
    </row>
    <row r="557" spans="1:8" ht="62.25" customHeight="1" x14ac:dyDescent="0.2">
      <c r="A557" s="13" t="s">
        <v>117</v>
      </c>
      <c r="B557" s="10" t="s">
        <v>110</v>
      </c>
      <c r="C557" s="10" t="s">
        <v>116</v>
      </c>
      <c r="D557" s="10" t="s">
        <v>115</v>
      </c>
      <c r="E557" s="10"/>
      <c r="F557" s="14">
        <f>F558</f>
        <v>7978</v>
      </c>
      <c r="G557" s="14">
        <f>G558</f>
        <v>7978</v>
      </c>
      <c r="H557" s="14">
        <f t="shared" si="36"/>
        <v>100</v>
      </c>
    </row>
    <row r="558" spans="1:8" ht="33" customHeight="1" x14ac:dyDescent="0.2">
      <c r="A558" s="13" t="s">
        <v>44</v>
      </c>
      <c r="B558" s="10" t="s">
        <v>110</v>
      </c>
      <c r="C558" s="10" t="s">
        <v>116</v>
      </c>
      <c r="D558" s="10" t="s">
        <v>115</v>
      </c>
      <c r="E558" s="10" t="s">
        <v>41</v>
      </c>
      <c r="F558" s="14">
        <v>7978</v>
      </c>
      <c r="G558" s="14">
        <v>7978</v>
      </c>
      <c r="H558" s="14">
        <f t="shared" si="36"/>
        <v>100</v>
      </c>
    </row>
    <row r="559" spans="1:8" ht="16.5" customHeight="1" x14ac:dyDescent="0.2">
      <c r="A559" s="29" t="s">
        <v>114</v>
      </c>
      <c r="B559" s="27" t="s">
        <v>110</v>
      </c>
      <c r="C559" s="27" t="s">
        <v>109</v>
      </c>
      <c r="D559" s="27"/>
      <c r="E559" s="27"/>
      <c r="F559" s="28">
        <f>F560</f>
        <v>3523</v>
      </c>
      <c r="G559" s="28">
        <f>G560</f>
        <v>3455</v>
      </c>
      <c r="H559" s="28">
        <f t="shared" si="36"/>
        <v>98.069826852114673</v>
      </c>
    </row>
    <row r="560" spans="1:8" ht="14.25" customHeight="1" x14ac:dyDescent="0.2">
      <c r="A560" s="29" t="s">
        <v>47</v>
      </c>
      <c r="B560" s="27" t="s">
        <v>110</v>
      </c>
      <c r="C560" s="27" t="s">
        <v>109</v>
      </c>
      <c r="D560" s="27" t="s">
        <v>48</v>
      </c>
      <c r="E560" s="27"/>
      <c r="F560" s="28">
        <f>F561</f>
        <v>3523</v>
      </c>
      <c r="G560" s="28">
        <f>G561</f>
        <v>3455</v>
      </c>
      <c r="H560" s="28">
        <f t="shared" si="36"/>
        <v>98.069826852114673</v>
      </c>
    </row>
    <row r="561" spans="1:8" ht="16.5" customHeight="1" x14ac:dyDescent="0.2">
      <c r="A561" s="13" t="s">
        <v>47</v>
      </c>
      <c r="B561" s="10" t="s">
        <v>110</v>
      </c>
      <c r="C561" s="10" t="s">
        <v>109</v>
      </c>
      <c r="D561" s="10" t="s">
        <v>46</v>
      </c>
      <c r="E561" s="10"/>
      <c r="F561" s="14">
        <f>F564+F562</f>
        <v>3523</v>
      </c>
      <c r="G561" s="14">
        <f>G564+G562</f>
        <v>3455</v>
      </c>
      <c r="H561" s="14">
        <f t="shared" si="36"/>
        <v>98.069826852114673</v>
      </c>
    </row>
    <row r="562" spans="1:8" ht="24" customHeight="1" x14ac:dyDescent="0.2">
      <c r="A562" s="13" t="s">
        <v>8</v>
      </c>
      <c r="B562" s="10" t="s">
        <v>110</v>
      </c>
      <c r="C562" s="10" t="s">
        <v>109</v>
      </c>
      <c r="D562" s="10" t="s">
        <v>421</v>
      </c>
      <c r="E562" s="10"/>
      <c r="F562" s="14">
        <f>F563</f>
        <v>2243</v>
      </c>
      <c r="G562" s="14">
        <f>G563</f>
        <v>2211</v>
      </c>
      <c r="H562" s="14">
        <f t="shared" si="36"/>
        <v>98.573339277753007</v>
      </c>
    </row>
    <row r="563" spans="1:8" ht="57.75" customHeight="1" x14ac:dyDescent="0.2">
      <c r="A563" s="13" t="s">
        <v>112</v>
      </c>
      <c r="B563" s="10" t="s">
        <v>110</v>
      </c>
      <c r="C563" s="10" t="s">
        <v>109</v>
      </c>
      <c r="D563" s="10" t="s">
        <v>421</v>
      </c>
      <c r="E563" s="10" t="s">
        <v>111</v>
      </c>
      <c r="F563" s="14">
        <v>2243</v>
      </c>
      <c r="G563" s="14">
        <v>2211</v>
      </c>
      <c r="H563" s="14">
        <f t="shared" si="36"/>
        <v>98.573339277753007</v>
      </c>
    </row>
    <row r="564" spans="1:8" ht="24.75" customHeight="1" x14ac:dyDescent="0.2">
      <c r="A564" s="13" t="s">
        <v>113</v>
      </c>
      <c r="B564" s="10" t="s">
        <v>110</v>
      </c>
      <c r="C564" s="10" t="s">
        <v>109</v>
      </c>
      <c r="D564" s="10" t="s">
        <v>108</v>
      </c>
      <c r="E564" s="10"/>
      <c r="F564" s="14">
        <f>F565+F566</f>
        <v>1280</v>
      </c>
      <c r="G564" s="14">
        <f>G565+G566</f>
        <v>1244</v>
      </c>
      <c r="H564" s="14">
        <f t="shared" si="36"/>
        <v>97.1875</v>
      </c>
    </row>
    <row r="565" spans="1:8" ht="57" customHeight="1" x14ac:dyDescent="0.2">
      <c r="A565" s="13" t="s">
        <v>112</v>
      </c>
      <c r="B565" s="10" t="s">
        <v>110</v>
      </c>
      <c r="C565" s="10" t="s">
        <v>109</v>
      </c>
      <c r="D565" s="10" t="s">
        <v>108</v>
      </c>
      <c r="E565" s="10" t="s">
        <v>111</v>
      </c>
      <c r="F565" s="14">
        <v>677</v>
      </c>
      <c r="G565" s="14">
        <v>673</v>
      </c>
      <c r="H565" s="14">
        <f t="shared" si="36"/>
        <v>99.409158050221563</v>
      </c>
    </row>
    <row r="566" spans="1:8" ht="24" x14ac:dyDescent="0.2">
      <c r="A566" s="13" t="s">
        <v>29</v>
      </c>
      <c r="B566" s="10" t="s">
        <v>110</v>
      </c>
      <c r="C566" s="10" t="s">
        <v>109</v>
      </c>
      <c r="D566" s="10" t="s">
        <v>108</v>
      </c>
      <c r="E566" s="10" t="s">
        <v>25</v>
      </c>
      <c r="F566" s="14">
        <v>603</v>
      </c>
      <c r="G566" s="14">
        <v>571</v>
      </c>
      <c r="H566" s="14">
        <f t="shared" si="36"/>
        <v>94.693200663349913</v>
      </c>
    </row>
    <row r="567" spans="1:8" ht="15.75" customHeight="1" x14ac:dyDescent="0.2">
      <c r="A567" s="29" t="s">
        <v>107</v>
      </c>
      <c r="B567" s="27">
        <v>1000</v>
      </c>
      <c r="C567" s="27"/>
      <c r="D567" s="27"/>
      <c r="E567" s="27"/>
      <c r="F567" s="28">
        <f>F568+F573+F601+F623</f>
        <v>87725</v>
      </c>
      <c r="G567" s="28">
        <f>G568+G573+G601+G623</f>
        <v>85230</v>
      </c>
      <c r="H567" s="28">
        <f t="shared" si="36"/>
        <v>97.155884867483607</v>
      </c>
    </row>
    <row r="568" spans="1:8" ht="15" customHeight="1" x14ac:dyDescent="0.2">
      <c r="A568" s="29" t="s">
        <v>106</v>
      </c>
      <c r="B568" s="27">
        <v>1000</v>
      </c>
      <c r="C568" s="27">
        <v>1001</v>
      </c>
      <c r="D568" s="27"/>
      <c r="E568" s="27"/>
      <c r="F568" s="28">
        <f t="shared" ref="F568:G571" si="37">F569</f>
        <v>1100</v>
      </c>
      <c r="G568" s="28">
        <f t="shared" si="37"/>
        <v>1100</v>
      </c>
      <c r="H568" s="28">
        <f t="shared" si="36"/>
        <v>100</v>
      </c>
    </row>
    <row r="569" spans="1:8" ht="18" customHeight="1" x14ac:dyDescent="0.2">
      <c r="A569" s="29" t="s">
        <v>47</v>
      </c>
      <c r="B569" s="27">
        <v>1000</v>
      </c>
      <c r="C569" s="27">
        <v>1001</v>
      </c>
      <c r="D569" s="27" t="s">
        <v>48</v>
      </c>
      <c r="E569" s="27"/>
      <c r="F569" s="28">
        <f t="shared" si="37"/>
        <v>1100</v>
      </c>
      <c r="G569" s="28">
        <f t="shared" si="37"/>
        <v>1100</v>
      </c>
      <c r="H569" s="14">
        <f t="shared" si="36"/>
        <v>100</v>
      </c>
    </row>
    <row r="570" spans="1:8" x14ac:dyDescent="0.2">
      <c r="A570" s="13" t="s">
        <v>47</v>
      </c>
      <c r="B570" s="10">
        <v>1000</v>
      </c>
      <c r="C570" s="10">
        <v>1001</v>
      </c>
      <c r="D570" s="10" t="s">
        <v>46</v>
      </c>
      <c r="E570" s="10"/>
      <c r="F570" s="14">
        <f t="shared" si="37"/>
        <v>1100</v>
      </c>
      <c r="G570" s="14">
        <f t="shared" si="37"/>
        <v>1100</v>
      </c>
      <c r="H570" s="14">
        <f t="shared" si="36"/>
        <v>100</v>
      </c>
    </row>
    <row r="571" spans="1:8" x14ac:dyDescent="0.2">
      <c r="A571" s="13" t="s">
        <v>105</v>
      </c>
      <c r="B571" s="10">
        <v>1000</v>
      </c>
      <c r="C571" s="10">
        <v>1001</v>
      </c>
      <c r="D571" s="10" t="s">
        <v>104</v>
      </c>
      <c r="E571" s="10"/>
      <c r="F571" s="14">
        <f t="shared" si="37"/>
        <v>1100</v>
      </c>
      <c r="G571" s="14">
        <f t="shared" si="37"/>
        <v>1100</v>
      </c>
      <c r="H571" s="14">
        <f t="shared" si="36"/>
        <v>100</v>
      </c>
    </row>
    <row r="572" spans="1:8" x14ac:dyDescent="0.2">
      <c r="A572" s="13" t="s">
        <v>53</v>
      </c>
      <c r="B572" s="10">
        <v>1000</v>
      </c>
      <c r="C572" s="10">
        <v>1001</v>
      </c>
      <c r="D572" s="10" t="s">
        <v>104</v>
      </c>
      <c r="E572" s="10" t="s">
        <v>50</v>
      </c>
      <c r="F572" s="14">
        <v>1100</v>
      </c>
      <c r="G572" s="14">
        <v>1100</v>
      </c>
      <c r="H572" s="14">
        <f t="shared" si="36"/>
        <v>100</v>
      </c>
    </row>
    <row r="573" spans="1:8" x14ac:dyDescent="0.2">
      <c r="A573" s="29" t="s">
        <v>103</v>
      </c>
      <c r="B573" s="27" t="s">
        <v>102</v>
      </c>
      <c r="C573" s="27" t="s">
        <v>80</v>
      </c>
      <c r="D573" s="27"/>
      <c r="E573" s="27"/>
      <c r="F573" s="28">
        <f>F583+F574+F579+F595+F587</f>
        <v>54027</v>
      </c>
      <c r="G573" s="28">
        <f>G583+G574+G579+G595+G587</f>
        <v>51641</v>
      </c>
      <c r="H573" s="28">
        <f t="shared" si="36"/>
        <v>95.583689636663152</v>
      </c>
    </row>
    <row r="574" spans="1:8" ht="36" hidden="1" x14ac:dyDescent="0.2">
      <c r="A574" s="29" t="s">
        <v>95</v>
      </c>
      <c r="B574" s="27">
        <v>1000</v>
      </c>
      <c r="C574" s="27" t="s">
        <v>80</v>
      </c>
      <c r="D574" s="27" t="s">
        <v>94</v>
      </c>
      <c r="E574" s="27"/>
      <c r="F574" s="28">
        <f t="shared" ref="F574:G577" si="38">F575</f>
        <v>0</v>
      </c>
      <c r="G574" s="28">
        <f t="shared" si="38"/>
        <v>0</v>
      </c>
      <c r="H574" s="14" t="e">
        <f t="shared" si="36"/>
        <v>#DIV/0!</v>
      </c>
    </row>
    <row r="575" spans="1:8" ht="24" hidden="1" x14ac:dyDescent="0.2">
      <c r="A575" s="13" t="s">
        <v>93</v>
      </c>
      <c r="B575" s="10">
        <v>1000</v>
      </c>
      <c r="C575" s="10" t="s">
        <v>80</v>
      </c>
      <c r="D575" s="10" t="s">
        <v>92</v>
      </c>
      <c r="E575" s="10"/>
      <c r="F575" s="14">
        <f t="shared" si="38"/>
        <v>0</v>
      </c>
      <c r="G575" s="14">
        <f t="shared" si="38"/>
        <v>0</v>
      </c>
      <c r="H575" s="14" t="e">
        <f t="shared" si="36"/>
        <v>#DIV/0!</v>
      </c>
    </row>
    <row r="576" spans="1:8" ht="36" hidden="1" customHeight="1" x14ac:dyDescent="0.2">
      <c r="A576" s="13" t="s">
        <v>91</v>
      </c>
      <c r="B576" s="10">
        <v>1000</v>
      </c>
      <c r="C576" s="10" t="s">
        <v>80</v>
      </c>
      <c r="D576" s="10" t="s">
        <v>90</v>
      </c>
      <c r="E576" s="10"/>
      <c r="F576" s="14">
        <f t="shared" si="38"/>
        <v>0</v>
      </c>
      <c r="G576" s="14">
        <f t="shared" si="38"/>
        <v>0</v>
      </c>
      <c r="H576" s="14" t="e">
        <f t="shared" si="36"/>
        <v>#DIV/0!</v>
      </c>
    </row>
    <row r="577" spans="1:8" ht="36" hidden="1" x14ac:dyDescent="0.2">
      <c r="A577" s="13" t="s">
        <v>89</v>
      </c>
      <c r="B577" s="10">
        <v>1000</v>
      </c>
      <c r="C577" s="10" t="s">
        <v>80</v>
      </c>
      <c r="D577" s="10" t="s">
        <v>88</v>
      </c>
      <c r="E577" s="10"/>
      <c r="F577" s="14">
        <f t="shared" si="38"/>
        <v>0</v>
      </c>
      <c r="G577" s="14">
        <f t="shared" si="38"/>
        <v>0</v>
      </c>
      <c r="H577" s="14" t="e">
        <f t="shared" si="36"/>
        <v>#DIV/0!</v>
      </c>
    </row>
    <row r="578" spans="1:8" hidden="1" x14ac:dyDescent="0.2">
      <c r="A578" s="13" t="s">
        <v>53</v>
      </c>
      <c r="B578" s="10">
        <v>1000</v>
      </c>
      <c r="C578" s="10" t="s">
        <v>80</v>
      </c>
      <c r="D578" s="10" t="s">
        <v>88</v>
      </c>
      <c r="E578" s="10" t="s">
        <v>50</v>
      </c>
      <c r="F578" s="14"/>
      <c r="G578" s="14"/>
      <c r="H578" s="14" t="e">
        <f t="shared" si="36"/>
        <v>#DIV/0!</v>
      </c>
    </row>
    <row r="579" spans="1:8" ht="24" x14ac:dyDescent="0.2">
      <c r="A579" s="29" t="s">
        <v>87</v>
      </c>
      <c r="B579" s="27">
        <v>1000</v>
      </c>
      <c r="C579" s="27" t="s">
        <v>80</v>
      </c>
      <c r="D579" s="27" t="s">
        <v>86</v>
      </c>
      <c r="E579" s="27"/>
      <c r="F579" s="28">
        <f t="shared" ref="F579:G581" si="39">F580</f>
        <v>1359</v>
      </c>
      <c r="G579" s="28">
        <f t="shared" si="39"/>
        <v>1359</v>
      </c>
      <c r="H579" s="14">
        <f t="shared" si="36"/>
        <v>100</v>
      </c>
    </row>
    <row r="580" spans="1:8" ht="48" x14ac:dyDescent="0.2">
      <c r="A580" s="13" t="s">
        <v>85</v>
      </c>
      <c r="B580" s="10">
        <v>1000</v>
      </c>
      <c r="C580" s="10" t="s">
        <v>80</v>
      </c>
      <c r="D580" s="10" t="s">
        <v>84</v>
      </c>
      <c r="E580" s="10"/>
      <c r="F580" s="14">
        <f t="shared" si="39"/>
        <v>1359</v>
      </c>
      <c r="G580" s="14">
        <f t="shared" si="39"/>
        <v>1359</v>
      </c>
      <c r="H580" s="14">
        <f t="shared" si="36"/>
        <v>100</v>
      </c>
    </row>
    <row r="581" spans="1:8" ht="24" x14ac:dyDescent="0.2">
      <c r="A581" s="13" t="s">
        <v>83</v>
      </c>
      <c r="B581" s="10">
        <v>1000</v>
      </c>
      <c r="C581" s="10" t="s">
        <v>80</v>
      </c>
      <c r="D581" s="10" t="s">
        <v>82</v>
      </c>
      <c r="E581" s="10"/>
      <c r="F581" s="14">
        <f t="shared" si="39"/>
        <v>1359</v>
      </c>
      <c r="G581" s="14">
        <f t="shared" si="39"/>
        <v>1359</v>
      </c>
      <c r="H581" s="14">
        <f t="shared" si="36"/>
        <v>100</v>
      </c>
    </row>
    <row r="582" spans="1:8" x14ac:dyDescent="0.2">
      <c r="A582" s="13" t="s">
        <v>53</v>
      </c>
      <c r="B582" s="10">
        <v>1000</v>
      </c>
      <c r="C582" s="10" t="s">
        <v>80</v>
      </c>
      <c r="D582" s="10" t="s">
        <v>82</v>
      </c>
      <c r="E582" s="10" t="s">
        <v>50</v>
      </c>
      <c r="F582" s="14">
        <v>1359</v>
      </c>
      <c r="G582" s="14">
        <v>1359</v>
      </c>
      <c r="H582" s="14">
        <f t="shared" si="36"/>
        <v>100</v>
      </c>
    </row>
    <row r="583" spans="1:8" ht="48" hidden="1" x14ac:dyDescent="0.2">
      <c r="A583" s="29" t="s">
        <v>101</v>
      </c>
      <c r="B583" s="27">
        <v>1000</v>
      </c>
      <c r="C583" s="27" t="s">
        <v>80</v>
      </c>
      <c r="D583" s="27" t="s">
        <v>100</v>
      </c>
      <c r="E583" s="27"/>
      <c r="F583" s="28">
        <f t="shared" ref="F583:G585" si="40">F584</f>
        <v>0</v>
      </c>
      <c r="G583" s="28">
        <f t="shared" si="40"/>
        <v>0</v>
      </c>
      <c r="H583" s="14" t="e">
        <f>G583/F583*100</f>
        <v>#DIV/0!</v>
      </c>
    </row>
    <row r="584" spans="1:8" ht="65.25" hidden="1" customHeight="1" x14ac:dyDescent="0.2">
      <c r="A584" s="13" t="s">
        <v>99</v>
      </c>
      <c r="B584" s="10">
        <v>1000</v>
      </c>
      <c r="C584" s="10" t="s">
        <v>80</v>
      </c>
      <c r="D584" s="10" t="s">
        <v>98</v>
      </c>
      <c r="E584" s="10"/>
      <c r="F584" s="14">
        <f t="shared" si="40"/>
        <v>0</v>
      </c>
      <c r="G584" s="14">
        <f t="shared" si="40"/>
        <v>0</v>
      </c>
      <c r="H584" s="14" t="e">
        <f>G584/F584*100</f>
        <v>#DIV/0!</v>
      </c>
    </row>
    <row r="585" spans="1:8" hidden="1" x14ac:dyDescent="0.2">
      <c r="A585" s="13" t="s">
        <v>97</v>
      </c>
      <c r="B585" s="10">
        <v>1000</v>
      </c>
      <c r="C585" s="10" t="s">
        <v>80</v>
      </c>
      <c r="D585" s="10" t="s">
        <v>96</v>
      </c>
      <c r="E585" s="10"/>
      <c r="F585" s="14">
        <f t="shared" si="40"/>
        <v>0</v>
      </c>
      <c r="G585" s="14">
        <f t="shared" si="40"/>
        <v>0</v>
      </c>
      <c r="H585" s="14" t="e">
        <f>G585/F585*100</f>
        <v>#DIV/0!</v>
      </c>
    </row>
    <row r="586" spans="1:8" hidden="1" x14ac:dyDescent="0.2">
      <c r="A586" s="13" t="s">
        <v>53</v>
      </c>
      <c r="B586" s="10">
        <v>1000</v>
      </c>
      <c r="C586" s="10" t="s">
        <v>80</v>
      </c>
      <c r="D586" s="10" t="s">
        <v>96</v>
      </c>
      <c r="E586" s="10" t="s">
        <v>50</v>
      </c>
      <c r="F586" s="14"/>
      <c r="G586" s="14"/>
      <c r="H586" s="14" t="e">
        <f>G586/F586*100</f>
        <v>#DIV/0!</v>
      </c>
    </row>
    <row r="587" spans="1:8" s="32" customFormat="1" ht="36" x14ac:dyDescent="0.15">
      <c r="A587" s="29" t="s">
        <v>12</v>
      </c>
      <c r="B587" s="27" t="s">
        <v>102</v>
      </c>
      <c r="C587" s="27" t="s">
        <v>80</v>
      </c>
      <c r="D587" s="27" t="s">
        <v>11</v>
      </c>
      <c r="E587" s="27"/>
      <c r="F587" s="28">
        <f t="shared" ref="F587:G589" si="41">F588</f>
        <v>1257</v>
      </c>
      <c r="G587" s="28">
        <f t="shared" si="41"/>
        <v>1257</v>
      </c>
      <c r="H587" s="14">
        <f t="shared" si="36"/>
        <v>100</v>
      </c>
    </row>
    <row r="588" spans="1:8" ht="24" x14ac:dyDescent="0.2">
      <c r="A588" s="13" t="s">
        <v>372</v>
      </c>
      <c r="B588" s="10" t="s">
        <v>102</v>
      </c>
      <c r="C588" s="10" t="s">
        <v>80</v>
      </c>
      <c r="D588" s="10" t="s">
        <v>371</v>
      </c>
      <c r="E588" s="10"/>
      <c r="F588" s="14">
        <f t="shared" si="41"/>
        <v>1257</v>
      </c>
      <c r="G588" s="14">
        <f t="shared" si="41"/>
        <v>1257</v>
      </c>
      <c r="H588" s="14">
        <f t="shared" si="36"/>
        <v>100</v>
      </c>
    </row>
    <row r="589" spans="1:8" ht="24" x14ac:dyDescent="0.2">
      <c r="A589" s="13" t="s">
        <v>370</v>
      </c>
      <c r="B589" s="10" t="s">
        <v>102</v>
      </c>
      <c r="C589" s="10" t="s">
        <v>80</v>
      </c>
      <c r="D589" s="10" t="s">
        <v>368</v>
      </c>
      <c r="E589" s="10"/>
      <c r="F589" s="14">
        <f t="shared" si="41"/>
        <v>1257</v>
      </c>
      <c r="G589" s="14">
        <f t="shared" si="41"/>
        <v>1257</v>
      </c>
      <c r="H589" s="14">
        <f t="shared" si="36"/>
        <v>100</v>
      </c>
    </row>
    <row r="590" spans="1:8" ht="24" x14ac:dyDescent="0.2">
      <c r="A590" s="13" t="s">
        <v>29</v>
      </c>
      <c r="B590" s="10" t="s">
        <v>102</v>
      </c>
      <c r="C590" s="10" t="s">
        <v>80</v>
      </c>
      <c r="D590" s="10" t="s">
        <v>368</v>
      </c>
      <c r="E590" s="10" t="s">
        <v>25</v>
      </c>
      <c r="F590" s="14">
        <f>1227+30</f>
        <v>1257</v>
      </c>
      <c r="G590" s="14">
        <f>1227+30</f>
        <v>1257</v>
      </c>
      <c r="H590" s="14">
        <f t="shared" si="36"/>
        <v>100</v>
      </c>
    </row>
    <row r="591" spans="1:8" hidden="1" x14ac:dyDescent="0.2">
      <c r="A591" s="13"/>
      <c r="B591" s="10"/>
      <c r="C591" s="10"/>
      <c r="D591" s="10"/>
      <c r="E591" s="10"/>
      <c r="F591" s="14"/>
      <c r="G591" s="14"/>
      <c r="H591" s="14" t="e">
        <f t="shared" si="36"/>
        <v>#DIV/0!</v>
      </c>
    </row>
    <row r="592" spans="1:8" hidden="1" x14ac:dyDescent="0.2">
      <c r="A592" s="13"/>
      <c r="B592" s="10"/>
      <c r="C592" s="10"/>
      <c r="D592" s="10"/>
      <c r="E592" s="10"/>
      <c r="F592" s="14"/>
      <c r="G592" s="14"/>
      <c r="H592" s="14" t="e">
        <f t="shared" si="36"/>
        <v>#DIV/0!</v>
      </c>
    </row>
    <row r="593" spans="1:8" hidden="1" x14ac:dyDescent="0.2">
      <c r="A593" s="13"/>
      <c r="B593" s="10"/>
      <c r="C593" s="10"/>
      <c r="D593" s="10"/>
      <c r="E593" s="10"/>
      <c r="F593" s="14"/>
      <c r="G593" s="14"/>
      <c r="H593" s="14" t="e">
        <f t="shared" si="36"/>
        <v>#DIV/0!</v>
      </c>
    </row>
    <row r="594" spans="1:8" hidden="1" x14ac:dyDescent="0.2">
      <c r="A594" s="13"/>
      <c r="B594" s="10"/>
      <c r="C594" s="10"/>
      <c r="D594" s="10"/>
      <c r="E594" s="10"/>
      <c r="F594" s="14"/>
      <c r="G594" s="14"/>
      <c r="H594" s="14" t="e">
        <f t="shared" si="36"/>
        <v>#DIV/0!</v>
      </c>
    </row>
    <row r="595" spans="1:8" x14ac:dyDescent="0.2">
      <c r="A595" s="29" t="s">
        <v>47</v>
      </c>
      <c r="B595" s="27">
        <v>1000</v>
      </c>
      <c r="C595" s="27" t="s">
        <v>80</v>
      </c>
      <c r="D595" s="27" t="s">
        <v>48</v>
      </c>
      <c r="E595" s="27"/>
      <c r="F595" s="28">
        <f>F596</f>
        <v>51411</v>
      </c>
      <c r="G595" s="28">
        <f>G596</f>
        <v>49025</v>
      </c>
      <c r="H595" s="14">
        <f t="shared" si="36"/>
        <v>95.35896987026122</v>
      </c>
    </row>
    <row r="596" spans="1:8" x14ac:dyDescent="0.2">
      <c r="A596" s="13" t="s">
        <v>47</v>
      </c>
      <c r="B596" s="10">
        <v>1000</v>
      </c>
      <c r="C596" s="10" t="s">
        <v>80</v>
      </c>
      <c r="D596" s="10" t="s">
        <v>46</v>
      </c>
      <c r="E596" s="10"/>
      <c r="F596" s="14">
        <f>F597+F599</f>
        <v>51411</v>
      </c>
      <c r="G596" s="14">
        <f>G597+G599</f>
        <v>49025</v>
      </c>
      <c r="H596" s="14">
        <f t="shared" si="36"/>
        <v>95.35896987026122</v>
      </c>
    </row>
    <row r="597" spans="1:8" ht="24" customHeight="1" x14ac:dyDescent="0.2">
      <c r="A597" s="13" t="s">
        <v>81</v>
      </c>
      <c r="B597" s="10">
        <v>1000</v>
      </c>
      <c r="C597" s="10" t="s">
        <v>80</v>
      </c>
      <c r="D597" s="10" t="s">
        <v>79</v>
      </c>
      <c r="E597" s="10"/>
      <c r="F597" s="14">
        <f>F598</f>
        <v>152</v>
      </c>
      <c r="G597" s="14">
        <f>G598</f>
        <v>124</v>
      </c>
      <c r="H597" s="14">
        <f t="shared" si="36"/>
        <v>81.578947368421055</v>
      </c>
    </row>
    <row r="598" spans="1:8" ht="13.5" customHeight="1" x14ac:dyDescent="0.2">
      <c r="A598" s="13" t="s">
        <v>53</v>
      </c>
      <c r="B598" s="10">
        <v>1000</v>
      </c>
      <c r="C598" s="10" t="s">
        <v>80</v>
      </c>
      <c r="D598" s="10" t="s">
        <v>79</v>
      </c>
      <c r="E598" s="10" t="s">
        <v>50</v>
      </c>
      <c r="F598" s="14">
        <f>182-30</f>
        <v>152</v>
      </c>
      <c r="G598" s="14">
        <f>154-30</f>
        <v>124</v>
      </c>
      <c r="H598" s="14">
        <f t="shared" si="36"/>
        <v>81.578947368421055</v>
      </c>
    </row>
    <row r="599" spans="1:8" ht="72" x14ac:dyDescent="0.2">
      <c r="A599" s="7" t="s">
        <v>549</v>
      </c>
      <c r="B599" s="10">
        <v>1000</v>
      </c>
      <c r="C599" s="10" t="s">
        <v>80</v>
      </c>
      <c r="D599" s="10" t="s">
        <v>525</v>
      </c>
      <c r="E599" s="10"/>
      <c r="F599" s="14">
        <f>F600</f>
        <v>51259</v>
      </c>
      <c r="G599" s="14">
        <f>G600</f>
        <v>48901</v>
      </c>
      <c r="H599" s="14">
        <f t="shared" si="36"/>
        <v>95.399832224584941</v>
      </c>
    </row>
    <row r="600" spans="1:8" ht="13.5" customHeight="1" x14ac:dyDescent="0.2">
      <c r="A600" s="13" t="s">
        <v>53</v>
      </c>
      <c r="B600" s="10">
        <v>1000</v>
      </c>
      <c r="C600" s="10" t="s">
        <v>80</v>
      </c>
      <c r="D600" s="10" t="s">
        <v>525</v>
      </c>
      <c r="E600" s="10" t="s">
        <v>50</v>
      </c>
      <c r="F600" s="14">
        <v>51259</v>
      </c>
      <c r="G600" s="14">
        <v>48901</v>
      </c>
      <c r="H600" s="14">
        <f t="shared" si="36"/>
        <v>95.399832224584941</v>
      </c>
    </row>
    <row r="601" spans="1:8" s="32" customFormat="1" ht="13.5" customHeight="1" x14ac:dyDescent="0.15">
      <c r="A601" s="29" t="s">
        <v>78</v>
      </c>
      <c r="B601" s="27">
        <v>1000</v>
      </c>
      <c r="C601" s="27" t="s">
        <v>52</v>
      </c>
      <c r="D601" s="27"/>
      <c r="E601" s="27"/>
      <c r="F601" s="28">
        <f>F602+F606</f>
        <v>32298</v>
      </c>
      <c r="G601" s="28">
        <f>G602+G606</f>
        <v>32189</v>
      </c>
      <c r="H601" s="14">
        <f t="shared" si="36"/>
        <v>99.66251780295994</v>
      </c>
    </row>
    <row r="602" spans="1:8" ht="14.25" customHeight="1" x14ac:dyDescent="0.2">
      <c r="A602" s="29" t="s">
        <v>47</v>
      </c>
      <c r="B602" s="27">
        <v>1000</v>
      </c>
      <c r="C602" s="27" t="s">
        <v>52</v>
      </c>
      <c r="D602" s="27" t="s">
        <v>48</v>
      </c>
      <c r="E602" s="27"/>
      <c r="F602" s="28">
        <f t="shared" ref="F602:G604" si="42">F603</f>
        <v>8579</v>
      </c>
      <c r="G602" s="28">
        <f t="shared" si="42"/>
        <v>8579</v>
      </c>
      <c r="H602" s="14">
        <f t="shared" si="36"/>
        <v>100</v>
      </c>
    </row>
    <row r="603" spans="1:8" x14ac:dyDescent="0.2">
      <c r="A603" s="13" t="s">
        <v>47</v>
      </c>
      <c r="B603" s="10">
        <v>1000</v>
      </c>
      <c r="C603" s="10" t="s">
        <v>52</v>
      </c>
      <c r="D603" s="10" t="s">
        <v>46</v>
      </c>
      <c r="E603" s="10"/>
      <c r="F603" s="14">
        <f t="shared" si="42"/>
        <v>8579</v>
      </c>
      <c r="G603" s="14">
        <f t="shared" si="42"/>
        <v>8579</v>
      </c>
      <c r="H603" s="14">
        <f t="shared" si="36"/>
        <v>100</v>
      </c>
    </row>
    <row r="604" spans="1:8" ht="36" x14ac:dyDescent="0.2">
      <c r="A604" s="13" t="s">
        <v>77</v>
      </c>
      <c r="B604" s="10">
        <v>1000</v>
      </c>
      <c r="C604" s="10" t="s">
        <v>52</v>
      </c>
      <c r="D604" s="10" t="s">
        <v>75</v>
      </c>
      <c r="E604" s="10"/>
      <c r="F604" s="14">
        <f t="shared" si="42"/>
        <v>8579</v>
      </c>
      <c r="G604" s="14">
        <f t="shared" si="42"/>
        <v>8579</v>
      </c>
      <c r="H604" s="14">
        <f t="shared" si="36"/>
        <v>100</v>
      </c>
    </row>
    <row r="605" spans="1:8" ht="24" x14ac:dyDescent="0.2">
      <c r="A605" s="13" t="s">
        <v>486</v>
      </c>
      <c r="B605" s="10">
        <v>1000</v>
      </c>
      <c r="C605" s="10" t="s">
        <v>52</v>
      </c>
      <c r="D605" s="10" t="s">
        <v>75</v>
      </c>
      <c r="E605" s="10" t="s">
        <v>74</v>
      </c>
      <c r="F605" s="14">
        <v>8579</v>
      </c>
      <c r="G605" s="14">
        <v>8579</v>
      </c>
      <c r="H605" s="14">
        <f t="shared" si="36"/>
        <v>100</v>
      </c>
    </row>
    <row r="606" spans="1:8" ht="24" x14ac:dyDescent="0.2">
      <c r="A606" s="29" t="s">
        <v>73</v>
      </c>
      <c r="B606" s="27">
        <v>1000</v>
      </c>
      <c r="C606" s="27" t="s">
        <v>52</v>
      </c>
      <c r="D606" s="27" t="s">
        <v>72</v>
      </c>
      <c r="E606" s="27"/>
      <c r="F606" s="28">
        <f>F607+F611</f>
        <v>23719</v>
      </c>
      <c r="G606" s="28">
        <f>G607+G611</f>
        <v>23610</v>
      </c>
      <c r="H606" s="14">
        <f t="shared" si="36"/>
        <v>99.540452801551496</v>
      </c>
    </row>
    <row r="607" spans="1:8" ht="24" x14ac:dyDescent="0.2">
      <c r="A607" s="13" t="s">
        <v>71</v>
      </c>
      <c r="B607" s="10">
        <v>1000</v>
      </c>
      <c r="C607" s="10" t="s">
        <v>52</v>
      </c>
      <c r="D607" s="10" t="s">
        <v>70</v>
      </c>
      <c r="E607" s="10"/>
      <c r="F607" s="14">
        <f t="shared" ref="F607:G609" si="43">F608</f>
        <v>4184</v>
      </c>
      <c r="G607" s="14">
        <f t="shared" si="43"/>
        <v>4111</v>
      </c>
      <c r="H607" s="14">
        <f t="shared" ref="H607:H656" si="44">G607/F607*100</f>
        <v>98.255258126195031</v>
      </c>
    </row>
    <row r="608" spans="1:8" ht="36" x14ac:dyDescent="0.2">
      <c r="A608" s="13" t="s">
        <v>69</v>
      </c>
      <c r="B608" s="10">
        <v>1000</v>
      </c>
      <c r="C608" s="10" t="s">
        <v>52</v>
      </c>
      <c r="D608" s="10" t="s">
        <v>68</v>
      </c>
      <c r="E608" s="10"/>
      <c r="F608" s="14">
        <f t="shared" si="43"/>
        <v>4184</v>
      </c>
      <c r="G608" s="14">
        <f t="shared" si="43"/>
        <v>4111</v>
      </c>
      <c r="H608" s="14">
        <f t="shared" si="44"/>
        <v>98.255258126195031</v>
      </c>
    </row>
    <row r="609" spans="1:8" ht="48" x14ac:dyDescent="0.2">
      <c r="A609" s="15" t="s">
        <v>67</v>
      </c>
      <c r="B609" s="10">
        <v>1000</v>
      </c>
      <c r="C609" s="10" t="s">
        <v>52</v>
      </c>
      <c r="D609" s="10" t="s">
        <v>66</v>
      </c>
      <c r="E609" s="10"/>
      <c r="F609" s="14">
        <f t="shared" si="43"/>
        <v>4184</v>
      </c>
      <c r="G609" s="14">
        <f t="shared" si="43"/>
        <v>4111</v>
      </c>
      <c r="H609" s="14">
        <f t="shared" si="44"/>
        <v>98.255258126195031</v>
      </c>
    </row>
    <row r="610" spans="1:8" ht="24" x14ac:dyDescent="0.2">
      <c r="A610" s="13" t="s">
        <v>44</v>
      </c>
      <c r="B610" s="10">
        <v>1000</v>
      </c>
      <c r="C610" s="10" t="s">
        <v>52</v>
      </c>
      <c r="D610" s="10" t="s">
        <v>66</v>
      </c>
      <c r="E610" s="10" t="s">
        <v>41</v>
      </c>
      <c r="F610" s="14">
        <v>4184</v>
      </c>
      <c r="G610" s="14">
        <v>4111</v>
      </c>
      <c r="H610" s="14">
        <f t="shared" si="44"/>
        <v>98.255258126195031</v>
      </c>
    </row>
    <row r="611" spans="1:8" x14ac:dyDescent="0.2">
      <c r="A611" s="13" t="s">
        <v>65</v>
      </c>
      <c r="B611" s="10">
        <v>1000</v>
      </c>
      <c r="C611" s="10" t="s">
        <v>52</v>
      </c>
      <c r="D611" s="10" t="s">
        <v>64</v>
      </c>
      <c r="E611" s="10"/>
      <c r="F611" s="14">
        <f>F612+F616+F619</f>
        <v>19535</v>
      </c>
      <c r="G611" s="14">
        <f>G612+G616+G619</f>
        <v>19499</v>
      </c>
      <c r="H611" s="14">
        <f t="shared" si="44"/>
        <v>99.81571538264653</v>
      </c>
    </row>
    <row r="612" spans="1:8" ht="36" x14ac:dyDescent="0.2">
      <c r="A612" s="13" t="s">
        <v>63</v>
      </c>
      <c r="B612" s="10">
        <v>1000</v>
      </c>
      <c r="C612" s="10" t="s">
        <v>52</v>
      </c>
      <c r="D612" s="10" t="s">
        <v>62</v>
      </c>
      <c r="E612" s="10"/>
      <c r="F612" s="14">
        <f>F613</f>
        <v>17674</v>
      </c>
      <c r="G612" s="14">
        <f>G613</f>
        <v>17638</v>
      </c>
      <c r="H612" s="14">
        <f t="shared" si="44"/>
        <v>99.796310965259707</v>
      </c>
    </row>
    <row r="613" spans="1:8" ht="64.5" customHeight="1" x14ac:dyDescent="0.2">
      <c r="A613" s="15" t="s">
        <v>54</v>
      </c>
      <c r="B613" s="10">
        <v>1000</v>
      </c>
      <c r="C613" s="10" t="s">
        <v>52</v>
      </c>
      <c r="D613" s="10" t="s">
        <v>61</v>
      </c>
      <c r="E613" s="10"/>
      <c r="F613" s="14">
        <f>F614+F615</f>
        <v>17674</v>
      </c>
      <c r="G613" s="14">
        <f>G614+G615</f>
        <v>17638</v>
      </c>
      <c r="H613" s="14">
        <f t="shared" si="44"/>
        <v>99.796310965259707</v>
      </c>
    </row>
    <row r="614" spans="1:8" ht="24" x14ac:dyDescent="0.2">
      <c r="A614" s="13" t="s">
        <v>29</v>
      </c>
      <c r="B614" s="10">
        <v>1000</v>
      </c>
      <c r="C614" s="10" t="s">
        <v>52</v>
      </c>
      <c r="D614" s="10" t="s">
        <v>61</v>
      </c>
      <c r="E614" s="10" t="s">
        <v>25</v>
      </c>
      <c r="F614" s="14">
        <v>141</v>
      </c>
      <c r="G614" s="14">
        <v>141</v>
      </c>
      <c r="H614" s="14">
        <f t="shared" si="44"/>
        <v>100</v>
      </c>
    </row>
    <row r="615" spans="1:8" x14ac:dyDescent="0.2">
      <c r="A615" s="13" t="s">
        <v>53</v>
      </c>
      <c r="B615" s="10">
        <v>1000</v>
      </c>
      <c r="C615" s="10" t="s">
        <v>52</v>
      </c>
      <c r="D615" s="10" t="s">
        <v>61</v>
      </c>
      <c r="E615" s="10" t="s">
        <v>50</v>
      </c>
      <c r="F615" s="14">
        <f>11475+6058</f>
        <v>17533</v>
      </c>
      <c r="G615" s="14">
        <v>17497</v>
      </c>
      <c r="H615" s="14">
        <f t="shared" si="44"/>
        <v>99.794672902526656</v>
      </c>
    </row>
    <row r="616" spans="1:8" ht="36" x14ac:dyDescent="0.2">
      <c r="A616" s="13" t="s">
        <v>60</v>
      </c>
      <c r="B616" s="10">
        <v>1000</v>
      </c>
      <c r="C616" s="10" t="s">
        <v>52</v>
      </c>
      <c r="D616" s="10" t="s">
        <v>59</v>
      </c>
      <c r="E616" s="10"/>
      <c r="F616" s="14">
        <f>F617</f>
        <v>1861</v>
      </c>
      <c r="G616" s="14">
        <f>G617</f>
        <v>1861</v>
      </c>
      <c r="H616" s="14">
        <f t="shared" si="44"/>
        <v>100</v>
      </c>
    </row>
    <row r="617" spans="1:8" ht="36" x14ac:dyDescent="0.2">
      <c r="A617" s="13" t="s">
        <v>58</v>
      </c>
      <c r="B617" s="10">
        <v>1000</v>
      </c>
      <c r="C617" s="10" t="s">
        <v>52</v>
      </c>
      <c r="D617" s="10" t="s">
        <v>57</v>
      </c>
      <c r="E617" s="10"/>
      <c r="F617" s="14">
        <f>F618</f>
        <v>1861</v>
      </c>
      <c r="G617" s="14">
        <f>G618</f>
        <v>1861</v>
      </c>
      <c r="H617" s="14">
        <f t="shared" si="44"/>
        <v>100</v>
      </c>
    </row>
    <row r="618" spans="1:8" x14ac:dyDescent="0.2">
      <c r="A618" s="13" t="s">
        <v>53</v>
      </c>
      <c r="B618" s="10">
        <v>1000</v>
      </c>
      <c r="C618" s="10" t="s">
        <v>52</v>
      </c>
      <c r="D618" s="10" t="s">
        <v>57</v>
      </c>
      <c r="E618" s="10" t="s">
        <v>50</v>
      </c>
      <c r="F618" s="14">
        <v>1861</v>
      </c>
      <c r="G618" s="14">
        <v>1861</v>
      </c>
      <c r="H618" s="14">
        <f t="shared" si="44"/>
        <v>100</v>
      </c>
    </row>
    <row r="619" spans="1:8" ht="53.25" hidden="1" customHeight="1" x14ac:dyDescent="0.2">
      <c r="A619" s="13" t="s">
        <v>56</v>
      </c>
      <c r="B619" s="10">
        <v>1000</v>
      </c>
      <c r="C619" s="10" t="s">
        <v>52</v>
      </c>
      <c r="D619" s="10" t="s">
        <v>55</v>
      </c>
      <c r="E619" s="10"/>
      <c r="F619" s="14">
        <f>F620</f>
        <v>0</v>
      </c>
      <c r="G619" s="14">
        <f>G620</f>
        <v>0</v>
      </c>
      <c r="H619" s="14" t="e">
        <f t="shared" si="44"/>
        <v>#DIV/0!</v>
      </c>
    </row>
    <row r="620" spans="1:8" ht="64.5" hidden="1" customHeight="1" x14ac:dyDescent="0.2">
      <c r="A620" s="15" t="s">
        <v>54</v>
      </c>
      <c r="B620" s="10">
        <v>1000</v>
      </c>
      <c r="C620" s="10" t="s">
        <v>52</v>
      </c>
      <c r="D620" s="10" t="s">
        <v>51</v>
      </c>
      <c r="E620" s="10"/>
      <c r="F620" s="14">
        <f>F621+F622</f>
        <v>0</v>
      </c>
      <c r="G620" s="14">
        <f>G621+G622</f>
        <v>0</v>
      </c>
      <c r="H620" s="14" t="e">
        <f t="shared" si="44"/>
        <v>#DIV/0!</v>
      </c>
    </row>
    <row r="621" spans="1:8" ht="6" hidden="1" customHeight="1" x14ac:dyDescent="0.2">
      <c r="A621" s="13" t="s">
        <v>29</v>
      </c>
      <c r="B621" s="10">
        <v>1000</v>
      </c>
      <c r="C621" s="10" t="s">
        <v>52</v>
      </c>
      <c r="D621" s="10" t="s">
        <v>51</v>
      </c>
      <c r="E621" s="10" t="s">
        <v>25</v>
      </c>
      <c r="F621" s="14">
        <v>0</v>
      </c>
      <c r="G621" s="14">
        <v>0</v>
      </c>
      <c r="H621" s="14" t="e">
        <f t="shared" si="44"/>
        <v>#DIV/0!</v>
      </c>
    </row>
    <row r="622" spans="1:8" ht="14.25" hidden="1" customHeight="1" x14ac:dyDescent="0.2">
      <c r="A622" s="13" t="s">
        <v>53</v>
      </c>
      <c r="B622" s="10">
        <v>1000</v>
      </c>
      <c r="C622" s="10" t="s">
        <v>52</v>
      </c>
      <c r="D622" s="10" t="s">
        <v>51</v>
      </c>
      <c r="E622" s="10" t="s">
        <v>50</v>
      </c>
      <c r="F622" s="14"/>
      <c r="G622" s="14"/>
      <c r="H622" s="14" t="e">
        <f t="shared" si="44"/>
        <v>#DIV/0!</v>
      </c>
    </row>
    <row r="623" spans="1:8" x14ac:dyDescent="0.2">
      <c r="A623" s="29" t="s">
        <v>49</v>
      </c>
      <c r="B623" s="27">
        <v>1000</v>
      </c>
      <c r="C623" s="27" t="s">
        <v>43</v>
      </c>
      <c r="D623" s="27"/>
      <c r="E623" s="27"/>
      <c r="F623" s="28">
        <f t="shared" ref="F623:G626" si="45">F624</f>
        <v>300</v>
      </c>
      <c r="G623" s="28">
        <f t="shared" si="45"/>
        <v>300</v>
      </c>
      <c r="H623" s="14">
        <f t="shared" si="44"/>
        <v>100</v>
      </c>
    </row>
    <row r="624" spans="1:8" x14ac:dyDescent="0.2">
      <c r="A624" s="29" t="s">
        <v>47</v>
      </c>
      <c r="B624" s="27">
        <v>1000</v>
      </c>
      <c r="C624" s="27" t="s">
        <v>43</v>
      </c>
      <c r="D624" s="27" t="s">
        <v>48</v>
      </c>
      <c r="E624" s="27"/>
      <c r="F624" s="28">
        <f t="shared" si="45"/>
        <v>300</v>
      </c>
      <c r="G624" s="28">
        <f t="shared" si="45"/>
        <v>300</v>
      </c>
      <c r="H624" s="14">
        <f t="shared" si="44"/>
        <v>100</v>
      </c>
    </row>
    <row r="625" spans="1:8" ht="14.25" customHeight="1" x14ac:dyDescent="0.2">
      <c r="A625" s="13" t="s">
        <v>47</v>
      </c>
      <c r="B625" s="10">
        <v>1000</v>
      </c>
      <c r="C625" s="10" t="s">
        <v>43</v>
      </c>
      <c r="D625" s="10" t="s">
        <v>46</v>
      </c>
      <c r="E625" s="10"/>
      <c r="F625" s="14">
        <f t="shared" si="45"/>
        <v>300</v>
      </c>
      <c r="G625" s="14">
        <f t="shared" si="45"/>
        <v>300</v>
      </c>
      <c r="H625" s="14">
        <f t="shared" si="44"/>
        <v>100</v>
      </c>
    </row>
    <row r="626" spans="1:8" ht="23.25" customHeight="1" x14ac:dyDescent="0.2">
      <c r="A626" s="13" t="s">
        <v>45</v>
      </c>
      <c r="B626" s="10">
        <v>1000</v>
      </c>
      <c r="C626" s="10" t="s">
        <v>43</v>
      </c>
      <c r="D626" s="10" t="s">
        <v>42</v>
      </c>
      <c r="E626" s="10"/>
      <c r="F626" s="14">
        <f t="shared" si="45"/>
        <v>300</v>
      </c>
      <c r="G626" s="14">
        <f t="shared" si="45"/>
        <v>300</v>
      </c>
      <c r="H626" s="14">
        <f t="shared" si="44"/>
        <v>100</v>
      </c>
    </row>
    <row r="627" spans="1:8" ht="25.5" customHeight="1" x14ac:dyDescent="0.2">
      <c r="A627" s="13" t="s">
        <v>44</v>
      </c>
      <c r="B627" s="10">
        <v>1000</v>
      </c>
      <c r="C627" s="10" t="s">
        <v>43</v>
      </c>
      <c r="D627" s="10" t="s">
        <v>42</v>
      </c>
      <c r="E627" s="10" t="s">
        <v>41</v>
      </c>
      <c r="F627" s="14">
        <v>300</v>
      </c>
      <c r="G627" s="14">
        <v>300</v>
      </c>
      <c r="H627" s="14">
        <f t="shared" si="44"/>
        <v>100</v>
      </c>
    </row>
    <row r="628" spans="1:8" ht="14.25" customHeight="1" x14ac:dyDescent="0.2">
      <c r="A628" s="29" t="s">
        <v>40</v>
      </c>
      <c r="B628" s="27" t="s">
        <v>28</v>
      </c>
      <c r="C628" s="27"/>
      <c r="D628" s="27"/>
      <c r="E628" s="27"/>
      <c r="F628" s="28">
        <f>F629+F637</f>
        <v>2456</v>
      </c>
      <c r="G628" s="28">
        <f>G629+G637</f>
        <v>2456</v>
      </c>
      <c r="H628" s="28">
        <f t="shared" si="44"/>
        <v>100</v>
      </c>
    </row>
    <row r="629" spans="1:8" ht="12.75" customHeight="1" x14ac:dyDescent="0.2">
      <c r="A629" s="29" t="s">
        <v>39</v>
      </c>
      <c r="B629" s="27" t="s">
        <v>28</v>
      </c>
      <c r="C629" s="27" t="s">
        <v>27</v>
      </c>
      <c r="D629" s="27"/>
      <c r="E629" s="27"/>
      <c r="F629" s="28">
        <f>F630</f>
        <v>1606</v>
      </c>
      <c r="G629" s="28">
        <f>G630</f>
        <v>1606</v>
      </c>
      <c r="H629" s="28">
        <f t="shared" si="44"/>
        <v>100</v>
      </c>
    </row>
    <row r="630" spans="1:8" ht="31.5" customHeight="1" x14ac:dyDescent="0.2">
      <c r="A630" s="29" t="s">
        <v>38</v>
      </c>
      <c r="B630" s="27" t="s">
        <v>28</v>
      </c>
      <c r="C630" s="27" t="s">
        <v>27</v>
      </c>
      <c r="D630" s="27" t="s">
        <v>37</v>
      </c>
      <c r="E630" s="27"/>
      <c r="F630" s="28">
        <f>F631+F634</f>
        <v>1606</v>
      </c>
      <c r="G630" s="28">
        <f>G631+G634</f>
        <v>1606</v>
      </c>
      <c r="H630" s="14">
        <f t="shared" si="44"/>
        <v>100</v>
      </c>
    </row>
    <row r="631" spans="1:8" ht="25.5" customHeight="1" x14ac:dyDescent="0.2">
      <c r="A631" s="13" t="s">
        <v>36</v>
      </c>
      <c r="B631" s="10" t="s">
        <v>28</v>
      </c>
      <c r="C631" s="10" t="s">
        <v>27</v>
      </c>
      <c r="D631" s="10" t="s">
        <v>35</v>
      </c>
      <c r="E631" s="10"/>
      <c r="F631" s="14">
        <f>F632</f>
        <v>1506</v>
      </c>
      <c r="G631" s="14">
        <f>G632</f>
        <v>1506</v>
      </c>
      <c r="H631" s="14">
        <f t="shared" si="44"/>
        <v>100</v>
      </c>
    </row>
    <row r="632" spans="1:8" ht="51.75" customHeight="1" x14ac:dyDescent="0.2">
      <c r="A632" s="13" t="s">
        <v>34</v>
      </c>
      <c r="B632" s="10" t="s">
        <v>28</v>
      </c>
      <c r="C632" s="10" t="s">
        <v>27</v>
      </c>
      <c r="D632" s="10" t="s">
        <v>33</v>
      </c>
      <c r="E632" s="10"/>
      <c r="F632" s="14">
        <f>F633</f>
        <v>1506</v>
      </c>
      <c r="G632" s="14">
        <f>G633</f>
        <v>1506</v>
      </c>
      <c r="H632" s="14">
        <f t="shared" si="44"/>
        <v>100</v>
      </c>
    </row>
    <row r="633" spans="1:8" ht="26.25" customHeight="1" x14ac:dyDescent="0.2">
      <c r="A633" s="13" t="s">
        <v>29</v>
      </c>
      <c r="B633" s="10" t="s">
        <v>28</v>
      </c>
      <c r="C633" s="10" t="s">
        <v>27</v>
      </c>
      <c r="D633" s="10" t="s">
        <v>33</v>
      </c>
      <c r="E633" s="10" t="s">
        <v>25</v>
      </c>
      <c r="F633" s="14">
        <v>1506</v>
      </c>
      <c r="G633" s="14">
        <v>1506</v>
      </c>
      <c r="H633" s="14">
        <f t="shared" si="44"/>
        <v>100</v>
      </c>
    </row>
    <row r="634" spans="1:8" ht="41.25" customHeight="1" x14ac:dyDescent="0.2">
      <c r="A634" s="13" t="s">
        <v>32</v>
      </c>
      <c r="B634" s="10" t="s">
        <v>28</v>
      </c>
      <c r="C634" s="10" t="s">
        <v>27</v>
      </c>
      <c r="D634" s="10" t="s">
        <v>30</v>
      </c>
      <c r="E634" s="10"/>
      <c r="F634" s="14">
        <f>F635</f>
        <v>100</v>
      </c>
      <c r="G634" s="14">
        <f>G635</f>
        <v>100</v>
      </c>
      <c r="H634" s="14">
        <f t="shared" si="44"/>
        <v>100</v>
      </c>
    </row>
    <row r="635" spans="1:8" ht="30" customHeight="1" x14ac:dyDescent="0.2">
      <c r="A635" s="13" t="s">
        <v>31</v>
      </c>
      <c r="B635" s="10" t="s">
        <v>28</v>
      </c>
      <c r="C635" s="10" t="s">
        <v>27</v>
      </c>
      <c r="D635" s="10" t="s">
        <v>26</v>
      </c>
      <c r="E635" s="10"/>
      <c r="F635" s="14">
        <f>F636</f>
        <v>100</v>
      </c>
      <c r="G635" s="14">
        <f>G636</f>
        <v>100</v>
      </c>
      <c r="H635" s="14">
        <f t="shared" si="44"/>
        <v>100</v>
      </c>
    </row>
    <row r="636" spans="1:8" ht="24.75" customHeight="1" x14ac:dyDescent="0.2">
      <c r="A636" s="13" t="s">
        <v>29</v>
      </c>
      <c r="B636" s="10" t="s">
        <v>28</v>
      </c>
      <c r="C636" s="10" t="s">
        <v>27</v>
      </c>
      <c r="D636" s="10" t="s">
        <v>26</v>
      </c>
      <c r="E636" s="10" t="s">
        <v>25</v>
      </c>
      <c r="F636" s="14">
        <v>100</v>
      </c>
      <c r="G636" s="14">
        <v>100</v>
      </c>
      <c r="H636" s="14">
        <f t="shared" si="44"/>
        <v>100</v>
      </c>
    </row>
    <row r="637" spans="1:8" ht="24.75" customHeight="1" x14ac:dyDescent="0.2">
      <c r="A637" s="29" t="s">
        <v>469</v>
      </c>
      <c r="B637" s="27" t="s">
        <v>28</v>
      </c>
      <c r="C637" s="27" t="s">
        <v>470</v>
      </c>
      <c r="D637" s="27"/>
      <c r="E637" s="27"/>
      <c r="F637" s="28">
        <f t="shared" ref="F637:G640" si="46">F638</f>
        <v>850</v>
      </c>
      <c r="G637" s="28">
        <f t="shared" si="46"/>
        <v>850</v>
      </c>
      <c r="H637" s="14">
        <f t="shared" si="44"/>
        <v>100</v>
      </c>
    </row>
    <row r="638" spans="1:8" ht="24.75" customHeight="1" x14ac:dyDescent="0.2">
      <c r="A638" s="29" t="s">
        <v>38</v>
      </c>
      <c r="B638" s="27" t="s">
        <v>28</v>
      </c>
      <c r="C638" s="27" t="s">
        <v>470</v>
      </c>
      <c r="D638" s="27" t="s">
        <v>37</v>
      </c>
      <c r="E638" s="27"/>
      <c r="F638" s="28">
        <f t="shared" si="46"/>
        <v>850</v>
      </c>
      <c r="G638" s="28">
        <f t="shared" si="46"/>
        <v>850</v>
      </c>
      <c r="H638" s="14">
        <f t="shared" si="44"/>
        <v>100</v>
      </c>
    </row>
    <row r="639" spans="1:8" ht="33.75" customHeight="1" x14ac:dyDescent="0.2">
      <c r="A639" s="13" t="s">
        <v>562</v>
      </c>
      <c r="B639" s="10" t="s">
        <v>28</v>
      </c>
      <c r="C639" s="10" t="s">
        <v>470</v>
      </c>
      <c r="D639" s="10" t="s">
        <v>564</v>
      </c>
      <c r="E639" s="10"/>
      <c r="F639" s="14">
        <f t="shared" si="46"/>
        <v>850</v>
      </c>
      <c r="G639" s="14">
        <f t="shared" si="46"/>
        <v>850</v>
      </c>
      <c r="H639" s="14">
        <f t="shared" si="44"/>
        <v>100</v>
      </c>
    </row>
    <row r="640" spans="1:8" ht="33.75" customHeight="1" x14ac:dyDescent="0.2">
      <c r="A640" s="13" t="s">
        <v>563</v>
      </c>
      <c r="B640" s="10" t="s">
        <v>28</v>
      </c>
      <c r="C640" s="10" t="s">
        <v>470</v>
      </c>
      <c r="D640" s="10" t="s">
        <v>565</v>
      </c>
      <c r="E640" s="10"/>
      <c r="F640" s="14">
        <f t="shared" si="46"/>
        <v>850</v>
      </c>
      <c r="G640" s="14">
        <f t="shared" si="46"/>
        <v>850</v>
      </c>
      <c r="H640" s="14">
        <f t="shared" si="44"/>
        <v>100</v>
      </c>
    </row>
    <row r="641" spans="1:8" ht="24.75" customHeight="1" x14ac:dyDescent="0.2">
      <c r="A641" s="13" t="s">
        <v>29</v>
      </c>
      <c r="B641" s="10" t="s">
        <v>28</v>
      </c>
      <c r="C641" s="10" t="s">
        <v>470</v>
      </c>
      <c r="D641" s="10" t="s">
        <v>565</v>
      </c>
      <c r="E641" s="10" t="s">
        <v>25</v>
      </c>
      <c r="F641" s="14">
        <v>850</v>
      </c>
      <c r="G641" s="14">
        <v>850</v>
      </c>
      <c r="H641" s="14">
        <f t="shared" si="44"/>
        <v>100</v>
      </c>
    </row>
    <row r="642" spans="1:8" ht="24" x14ac:dyDescent="0.2">
      <c r="A642" s="29" t="s">
        <v>24</v>
      </c>
      <c r="B642" s="27" t="s">
        <v>18</v>
      </c>
      <c r="C642" s="27"/>
      <c r="D642" s="27"/>
      <c r="E642" s="27"/>
      <c r="F642" s="28">
        <f t="shared" ref="F642:G646" si="47">F643</f>
        <v>206</v>
      </c>
      <c r="G642" s="28">
        <f t="shared" si="47"/>
        <v>199</v>
      </c>
      <c r="H642" s="28">
        <f t="shared" si="44"/>
        <v>96.601941747572823</v>
      </c>
    </row>
    <row r="643" spans="1:8" ht="24" x14ac:dyDescent="0.2">
      <c r="A643" s="29" t="s">
        <v>23</v>
      </c>
      <c r="B643" s="27" t="s">
        <v>18</v>
      </c>
      <c r="C643" s="27" t="s">
        <v>17</v>
      </c>
      <c r="D643" s="27"/>
      <c r="E643" s="27"/>
      <c r="F643" s="28">
        <f t="shared" si="47"/>
        <v>206</v>
      </c>
      <c r="G643" s="28">
        <f t="shared" si="47"/>
        <v>199</v>
      </c>
      <c r="H643" s="28">
        <f t="shared" si="44"/>
        <v>96.601941747572823</v>
      </c>
    </row>
    <row r="644" spans="1:8" ht="42" customHeight="1" x14ac:dyDescent="0.2">
      <c r="A644" s="29" t="s">
        <v>12</v>
      </c>
      <c r="B644" s="27" t="s">
        <v>18</v>
      </c>
      <c r="C644" s="27" t="s">
        <v>17</v>
      </c>
      <c r="D644" s="27" t="s">
        <v>11</v>
      </c>
      <c r="E644" s="27"/>
      <c r="F644" s="28">
        <f t="shared" si="47"/>
        <v>206</v>
      </c>
      <c r="G644" s="28">
        <f t="shared" si="47"/>
        <v>199</v>
      </c>
      <c r="H644" s="28">
        <f t="shared" si="44"/>
        <v>96.601941747572823</v>
      </c>
    </row>
    <row r="645" spans="1:8" ht="27.75" customHeight="1" x14ac:dyDescent="0.2">
      <c r="A645" s="13" t="s">
        <v>22</v>
      </c>
      <c r="B645" s="10" t="s">
        <v>18</v>
      </c>
      <c r="C645" s="10" t="s">
        <v>17</v>
      </c>
      <c r="D645" s="10" t="s">
        <v>21</v>
      </c>
      <c r="E645" s="10"/>
      <c r="F645" s="14">
        <f t="shared" si="47"/>
        <v>206</v>
      </c>
      <c r="G645" s="14">
        <f t="shared" si="47"/>
        <v>199</v>
      </c>
      <c r="H645" s="14">
        <f t="shared" si="44"/>
        <v>96.601941747572823</v>
      </c>
    </row>
    <row r="646" spans="1:8" x14ac:dyDescent="0.2">
      <c r="A646" s="13" t="s">
        <v>20</v>
      </c>
      <c r="B646" s="10" t="s">
        <v>18</v>
      </c>
      <c r="C646" s="10" t="s">
        <v>17</v>
      </c>
      <c r="D646" s="10" t="s">
        <v>16</v>
      </c>
      <c r="E646" s="10"/>
      <c r="F646" s="14">
        <f t="shared" si="47"/>
        <v>206</v>
      </c>
      <c r="G646" s="14">
        <f t="shared" si="47"/>
        <v>199</v>
      </c>
      <c r="H646" s="14">
        <f t="shared" si="44"/>
        <v>96.601941747572823</v>
      </c>
    </row>
    <row r="647" spans="1:8" ht="16.5" customHeight="1" x14ac:dyDescent="0.2">
      <c r="A647" s="13" t="s">
        <v>19</v>
      </c>
      <c r="B647" s="10" t="s">
        <v>18</v>
      </c>
      <c r="C647" s="10" t="s">
        <v>17</v>
      </c>
      <c r="D647" s="10" t="s">
        <v>16</v>
      </c>
      <c r="E647" s="10" t="s">
        <v>15</v>
      </c>
      <c r="F647" s="14">
        <v>206</v>
      </c>
      <c r="G647" s="14">
        <v>199</v>
      </c>
      <c r="H647" s="14">
        <f t="shared" si="44"/>
        <v>96.601941747572823</v>
      </c>
    </row>
    <row r="648" spans="1:8" ht="39" customHeight="1" x14ac:dyDescent="0.2">
      <c r="A648" s="29" t="s">
        <v>14</v>
      </c>
      <c r="B648" s="27" t="s">
        <v>4</v>
      </c>
      <c r="C648" s="27"/>
      <c r="D648" s="27"/>
      <c r="E648" s="27"/>
      <c r="F648" s="28">
        <f t="shared" ref="F648:G650" si="48">F649</f>
        <v>68407</v>
      </c>
      <c r="G648" s="28">
        <f t="shared" si="48"/>
        <v>68407</v>
      </c>
      <c r="H648" s="14">
        <f t="shared" si="44"/>
        <v>100</v>
      </c>
    </row>
    <row r="649" spans="1:8" ht="39.75" customHeight="1" x14ac:dyDescent="0.2">
      <c r="A649" s="29" t="s">
        <v>13</v>
      </c>
      <c r="B649" s="27" t="s">
        <v>4</v>
      </c>
      <c r="C649" s="27" t="s">
        <v>3</v>
      </c>
      <c r="D649" s="27"/>
      <c r="E649" s="27"/>
      <c r="F649" s="28">
        <f t="shared" si="48"/>
        <v>68407</v>
      </c>
      <c r="G649" s="28">
        <f t="shared" si="48"/>
        <v>68407</v>
      </c>
      <c r="H649" s="14">
        <f t="shared" si="44"/>
        <v>100</v>
      </c>
    </row>
    <row r="650" spans="1:8" ht="39" customHeight="1" x14ac:dyDescent="0.2">
      <c r="A650" s="29" t="s">
        <v>12</v>
      </c>
      <c r="B650" s="27" t="s">
        <v>4</v>
      </c>
      <c r="C650" s="27" t="s">
        <v>3</v>
      </c>
      <c r="D650" s="27" t="s">
        <v>11</v>
      </c>
      <c r="E650" s="27"/>
      <c r="F650" s="28">
        <f t="shared" si="48"/>
        <v>68407</v>
      </c>
      <c r="G650" s="28">
        <f t="shared" si="48"/>
        <v>68407</v>
      </c>
      <c r="H650" s="14">
        <f t="shared" si="44"/>
        <v>100</v>
      </c>
    </row>
    <row r="651" spans="1:8" ht="27" customHeight="1" x14ac:dyDescent="0.2">
      <c r="A651" s="13" t="s">
        <v>10</v>
      </c>
      <c r="B651" s="10" t="s">
        <v>4</v>
      </c>
      <c r="C651" s="10" t="s">
        <v>3</v>
      </c>
      <c r="D651" s="10" t="s">
        <v>9</v>
      </c>
      <c r="E651" s="10"/>
      <c r="F651" s="14">
        <f>F652+F654</f>
        <v>68407</v>
      </c>
      <c r="G651" s="14">
        <f>G652+G654</f>
        <v>68407</v>
      </c>
      <c r="H651" s="14">
        <f t="shared" si="44"/>
        <v>100</v>
      </c>
    </row>
    <row r="652" spans="1:8" ht="26.25" customHeight="1" x14ac:dyDescent="0.2">
      <c r="A652" s="13" t="s">
        <v>8</v>
      </c>
      <c r="B652" s="10" t="s">
        <v>4</v>
      </c>
      <c r="C652" s="10" t="s">
        <v>3</v>
      </c>
      <c r="D652" s="10" t="s">
        <v>7</v>
      </c>
      <c r="E652" s="10"/>
      <c r="F652" s="14">
        <f>F653</f>
        <v>63834</v>
      </c>
      <c r="G652" s="14">
        <f>G653</f>
        <v>63834</v>
      </c>
      <c r="H652" s="14">
        <f t="shared" si="44"/>
        <v>100</v>
      </c>
    </row>
    <row r="653" spans="1:8" x14ac:dyDescent="0.2">
      <c r="A653" s="13" t="s">
        <v>5</v>
      </c>
      <c r="B653" s="10" t="s">
        <v>4</v>
      </c>
      <c r="C653" s="10" t="s">
        <v>3</v>
      </c>
      <c r="D653" s="10" t="s">
        <v>7</v>
      </c>
      <c r="E653" s="10" t="s">
        <v>1</v>
      </c>
      <c r="F653" s="14">
        <v>63834</v>
      </c>
      <c r="G653" s="14">
        <v>63834</v>
      </c>
      <c r="H653" s="14">
        <f t="shared" si="44"/>
        <v>100</v>
      </c>
    </row>
    <row r="654" spans="1:8" ht="48.75" customHeight="1" x14ac:dyDescent="0.2">
      <c r="A654" s="13" t="s">
        <v>6</v>
      </c>
      <c r="B654" s="10" t="s">
        <v>4</v>
      </c>
      <c r="C654" s="10" t="s">
        <v>3</v>
      </c>
      <c r="D654" s="10" t="s">
        <v>2</v>
      </c>
      <c r="E654" s="10"/>
      <c r="F654" s="14">
        <f>F655</f>
        <v>4573</v>
      </c>
      <c r="G654" s="14">
        <f>G655</f>
        <v>4573</v>
      </c>
      <c r="H654" s="14">
        <f t="shared" si="44"/>
        <v>100</v>
      </c>
    </row>
    <row r="655" spans="1:8" x14ac:dyDescent="0.2">
      <c r="A655" s="13" t="s">
        <v>5</v>
      </c>
      <c r="B655" s="10" t="s">
        <v>4</v>
      </c>
      <c r="C655" s="10" t="s">
        <v>3</v>
      </c>
      <c r="D655" s="10" t="s">
        <v>2</v>
      </c>
      <c r="E655" s="10" t="s">
        <v>1</v>
      </c>
      <c r="F655" s="14">
        <v>4573</v>
      </c>
      <c r="G655" s="14">
        <v>4573</v>
      </c>
      <c r="H655" s="14">
        <f t="shared" si="44"/>
        <v>100</v>
      </c>
    </row>
    <row r="656" spans="1:8" s="33" customFormat="1" ht="12.75" x14ac:dyDescent="0.2">
      <c r="A656" s="29" t="s">
        <v>0</v>
      </c>
      <c r="B656" s="27"/>
      <c r="C656" s="27"/>
      <c r="D656" s="27"/>
      <c r="E656" s="27"/>
      <c r="F656" s="30">
        <f>F9+F122+F128+F161+F262+F376+F522+F567+F628+F642+F648+F370</f>
        <v>1504109</v>
      </c>
      <c r="G656" s="30">
        <f>G9+G122+G128+G161+G262+G376+G522+G567+G628+G642+G648+G370</f>
        <v>1371708</v>
      </c>
      <c r="H656" s="28">
        <f t="shared" si="44"/>
        <v>91.197379977116029</v>
      </c>
    </row>
    <row r="657" spans="1:253" x14ac:dyDescent="0.2">
      <c r="A657" s="8"/>
      <c r="B657" s="7"/>
      <c r="C657" s="7"/>
      <c r="D657" s="7"/>
      <c r="E657" s="6"/>
      <c r="F657" s="31"/>
      <c r="G657" s="31"/>
      <c r="H657" s="31"/>
    </row>
    <row r="658" spans="1:253" hidden="1" x14ac:dyDescent="0.2">
      <c r="A658" s="8"/>
      <c r="B658" s="7"/>
      <c r="C658" s="7"/>
      <c r="D658" s="7"/>
      <c r="E658" s="6"/>
    </row>
    <row r="659" spans="1:253" ht="36" hidden="1" x14ac:dyDescent="0.2">
      <c r="A659" s="8"/>
      <c r="B659" s="7"/>
      <c r="C659" s="7"/>
      <c r="D659" s="7"/>
      <c r="E659" s="6" t="s">
        <v>426</v>
      </c>
      <c r="F659" s="31">
        <f>F57+F69+F92+F115+F150+F167+F193+F255+F289+F378+F402+F442+F465+F471+F476+F506+F528+F583+F574+F579+F606+F630+F644+F650</f>
        <v>973038</v>
      </c>
      <c r="G659" s="31">
        <f>G57+G69+G92+G115+G150+G167+G193+G255+G289+G378+G402+G442+G465+G471+G476+G506+G528+G583+G574+G579+G606+G630+G644+G650</f>
        <v>959528</v>
      </c>
      <c r="H659" s="31" t="e">
        <f>H57+H69+H92+H115+H150+H167+H193+H255+H289+H378+H402+H442+H465+H471+H476+H506+H528+H583+H574+H579+H606+H630+H644+H650</f>
        <v>#DIV/0!</v>
      </c>
    </row>
    <row r="660" spans="1:253" hidden="1" x14ac:dyDescent="0.2">
      <c r="A660" s="8"/>
      <c r="B660" s="7"/>
      <c r="C660" s="7"/>
      <c r="D660" s="7"/>
      <c r="E660" s="6"/>
    </row>
    <row r="661" spans="1:253" s="34" customFormat="1" ht="12.75" hidden="1" x14ac:dyDescent="0.2">
      <c r="A661" s="8"/>
      <c r="B661" s="7"/>
      <c r="C661" s="7"/>
      <c r="D661" s="9"/>
      <c r="E661" s="6"/>
      <c r="F661" s="31">
        <f>'[1]Ведомств. '!$G$572</f>
        <v>152</v>
      </c>
      <c r="G661" s="31">
        <f>'[1]Ведомств. '!$G$572</f>
        <v>152</v>
      </c>
      <c r="H661" s="31">
        <f>'[1]Ведомств. '!$G$572</f>
        <v>152</v>
      </c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  <c r="CA661" s="2"/>
      <c r="CB661" s="2"/>
      <c r="CC661" s="2"/>
      <c r="CD661" s="2"/>
      <c r="CE661" s="2"/>
      <c r="CF661" s="2"/>
      <c r="CG661" s="2"/>
      <c r="CH661" s="2"/>
      <c r="CI661" s="2"/>
      <c r="CJ661" s="2"/>
      <c r="CK661" s="2"/>
      <c r="CL661" s="2"/>
      <c r="CM661" s="2"/>
      <c r="CN661" s="2"/>
      <c r="CO661" s="2"/>
      <c r="CP661" s="2"/>
      <c r="CQ661" s="2"/>
      <c r="CR661" s="2"/>
      <c r="CS661" s="2"/>
      <c r="CT661" s="2"/>
      <c r="CU661" s="2"/>
      <c r="CV661" s="2"/>
      <c r="CW661" s="2"/>
      <c r="CX661" s="2"/>
      <c r="CY661" s="2"/>
      <c r="CZ661" s="2"/>
      <c r="DA661" s="2"/>
      <c r="DB661" s="2"/>
      <c r="DC661" s="2"/>
      <c r="DD661" s="2"/>
      <c r="DE661" s="2"/>
      <c r="DF661" s="2"/>
      <c r="DG661" s="2"/>
      <c r="DH661" s="2"/>
      <c r="DI661" s="2"/>
      <c r="DJ661" s="2"/>
      <c r="DK661" s="2"/>
      <c r="DL661" s="2"/>
      <c r="DM661" s="2"/>
      <c r="DN661" s="2"/>
      <c r="DO661" s="2"/>
      <c r="DP661" s="2"/>
      <c r="DQ661" s="2"/>
      <c r="DR661" s="2"/>
      <c r="DS661" s="2"/>
      <c r="DT661" s="2"/>
      <c r="DU661" s="2"/>
      <c r="DV661" s="2"/>
      <c r="DW661" s="2"/>
      <c r="DX661" s="2"/>
      <c r="DY661" s="2"/>
      <c r="DZ661" s="2"/>
      <c r="EA661" s="2"/>
      <c r="EB661" s="2"/>
      <c r="EC661" s="2"/>
      <c r="ED661" s="2"/>
      <c r="EE661" s="2"/>
      <c r="EF661" s="2"/>
      <c r="EG661" s="2"/>
      <c r="EH661" s="2"/>
      <c r="EI661" s="2"/>
      <c r="EJ661" s="2"/>
      <c r="EK661" s="2"/>
      <c r="EL661" s="2"/>
      <c r="EM661" s="2"/>
      <c r="EN661" s="2"/>
      <c r="EO661" s="2"/>
      <c r="EP661" s="2"/>
      <c r="EQ661" s="2"/>
      <c r="ER661" s="2"/>
      <c r="ES661" s="2"/>
      <c r="ET661" s="2"/>
      <c r="EU661" s="2"/>
      <c r="EV661" s="2"/>
      <c r="EW661" s="2"/>
      <c r="EX661" s="2"/>
      <c r="EY661" s="2"/>
      <c r="EZ661" s="2"/>
      <c r="FA661" s="2"/>
      <c r="FB661" s="2"/>
      <c r="FC661" s="2"/>
      <c r="FD661" s="2"/>
      <c r="FE661" s="2"/>
      <c r="FF661" s="2"/>
      <c r="FG661" s="2"/>
      <c r="FH661" s="2"/>
      <c r="FI661" s="2"/>
      <c r="FJ661" s="2"/>
      <c r="FK661" s="2"/>
      <c r="FL661" s="2"/>
      <c r="FM661" s="2"/>
      <c r="FN661" s="2"/>
      <c r="FO661" s="2"/>
      <c r="FP661" s="2"/>
      <c r="FQ661" s="2"/>
      <c r="FR661" s="2"/>
      <c r="FS661" s="2"/>
      <c r="FT661" s="2"/>
      <c r="FU661" s="2"/>
      <c r="FV661" s="2"/>
      <c r="FW661" s="2"/>
      <c r="FX661" s="2"/>
      <c r="FY661" s="2"/>
      <c r="FZ661" s="2"/>
      <c r="GA661" s="2"/>
      <c r="GB661" s="2"/>
      <c r="GC661" s="2"/>
      <c r="GD661" s="2"/>
      <c r="GE661" s="2"/>
      <c r="GF661" s="2"/>
      <c r="GG661" s="2"/>
      <c r="GH661" s="2"/>
      <c r="GI661" s="2"/>
      <c r="GJ661" s="2"/>
      <c r="GK661" s="2"/>
      <c r="GL661" s="2"/>
      <c r="GM661" s="2"/>
      <c r="GN661" s="2"/>
      <c r="GO661" s="2"/>
      <c r="GP661" s="2"/>
      <c r="GQ661" s="2"/>
      <c r="GR661" s="2"/>
      <c r="GS661" s="2"/>
      <c r="GT661" s="2"/>
      <c r="GU661" s="2"/>
      <c r="GV661" s="2"/>
      <c r="GW661" s="2"/>
      <c r="GX661" s="2"/>
      <c r="GY661" s="2"/>
      <c r="GZ661" s="2"/>
      <c r="HA661" s="2"/>
      <c r="HB661" s="2"/>
      <c r="HC661" s="2"/>
      <c r="HD661" s="2"/>
      <c r="HE661" s="2"/>
      <c r="HF661" s="2"/>
      <c r="HG661" s="2"/>
      <c r="HH661" s="2"/>
      <c r="HI661" s="2"/>
      <c r="HJ661" s="2"/>
      <c r="HK661" s="2"/>
      <c r="HL661" s="2"/>
      <c r="HM661" s="2"/>
      <c r="HN661" s="2"/>
      <c r="HO661" s="2"/>
      <c r="HP661" s="2"/>
      <c r="HQ661" s="2"/>
      <c r="HR661" s="2"/>
      <c r="HS661" s="2"/>
      <c r="HT661" s="2"/>
      <c r="HU661" s="2"/>
      <c r="HV661" s="2"/>
      <c r="HW661" s="2"/>
      <c r="HX661" s="2"/>
      <c r="HY661" s="2"/>
      <c r="HZ661" s="2"/>
      <c r="IA661" s="2"/>
      <c r="IB661" s="2"/>
      <c r="IC661" s="2"/>
      <c r="ID661" s="2"/>
      <c r="IE661" s="2"/>
      <c r="IF661" s="2"/>
      <c r="IG661" s="2"/>
      <c r="IH661" s="2"/>
      <c r="II661" s="2"/>
      <c r="IJ661" s="2"/>
      <c r="IK661" s="2"/>
      <c r="IL661" s="2"/>
      <c r="IM661" s="2"/>
      <c r="IN661" s="2"/>
      <c r="IO661" s="2"/>
      <c r="IP661" s="2"/>
      <c r="IQ661" s="2"/>
      <c r="IR661" s="2"/>
      <c r="IS661" s="2"/>
    </row>
    <row r="662" spans="1:253" s="34" customFormat="1" ht="12.75" hidden="1" x14ac:dyDescent="0.2">
      <c r="A662" s="8"/>
      <c r="B662" s="7"/>
      <c r="C662" s="7"/>
      <c r="D662" s="7"/>
      <c r="E662" s="6"/>
      <c r="F662" s="31">
        <f>F656-F661</f>
        <v>1503957</v>
      </c>
      <c r="G662" s="31">
        <f>G656-G661</f>
        <v>1371556</v>
      </c>
      <c r="H662" s="31">
        <f>H656-H661</f>
        <v>-60.802620022883971</v>
      </c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  <c r="CA662" s="2"/>
      <c r="CB662" s="2"/>
      <c r="CC662" s="2"/>
      <c r="CD662" s="2"/>
      <c r="CE662" s="2"/>
      <c r="CF662" s="2"/>
      <c r="CG662" s="2"/>
      <c r="CH662" s="2"/>
      <c r="CI662" s="2"/>
      <c r="CJ662" s="2"/>
      <c r="CK662" s="2"/>
      <c r="CL662" s="2"/>
      <c r="CM662" s="2"/>
      <c r="CN662" s="2"/>
      <c r="CO662" s="2"/>
      <c r="CP662" s="2"/>
      <c r="CQ662" s="2"/>
      <c r="CR662" s="2"/>
      <c r="CS662" s="2"/>
      <c r="CT662" s="2"/>
      <c r="CU662" s="2"/>
      <c r="CV662" s="2"/>
      <c r="CW662" s="2"/>
      <c r="CX662" s="2"/>
      <c r="CY662" s="2"/>
      <c r="CZ662" s="2"/>
      <c r="DA662" s="2"/>
      <c r="DB662" s="2"/>
      <c r="DC662" s="2"/>
      <c r="DD662" s="2"/>
      <c r="DE662" s="2"/>
      <c r="DF662" s="2"/>
      <c r="DG662" s="2"/>
      <c r="DH662" s="2"/>
      <c r="DI662" s="2"/>
      <c r="DJ662" s="2"/>
      <c r="DK662" s="2"/>
      <c r="DL662" s="2"/>
      <c r="DM662" s="2"/>
      <c r="DN662" s="2"/>
      <c r="DO662" s="2"/>
      <c r="DP662" s="2"/>
      <c r="DQ662" s="2"/>
      <c r="DR662" s="2"/>
      <c r="DS662" s="2"/>
      <c r="DT662" s="2"/>
      <c r="DU662" s="2"/>
      <c r="DV662" s="2"/>
      <c r="DW662" s="2"/>
      <c r="DX662" s="2"/>
      <c r="DY662" s="2"/>
      <c r="DZ662" s="2"/>
      <c r="EA662" s="2"/>
      <c r="EB662" s="2"/>
      <c r="EC662" s="2"/>
      <c r="ED662" s="2"/>
      <c r="EE662" s="2"/>
      <c r="EF662" s="2"/>
      <c r="EG662" s="2"/>
      <c r="EH662" s="2"/>
      <c r="EI662" s="2"/>
      <c r="EJ662" s="2"/>
      <c r="EK662" s="2"/>
      <c r="EL662" s="2"/>
      <c r="EM662" s="2"/>
      <c r="EN662" s="2"/>
      <c r="EO662" s="2"/>
      <c r="EP662" s="2"/>
      <c r="EQ662" s="2"/>
      <c r="ER662" s="2"/>
      <c r="ES662" s="2"/>
      <c r="ET662" s="2"/>
      <c r="EU662" s="2"/>
      <c r="EV662" s="2"/>
      <c r="EW662" s="2"/>
      <c r="EX662" s="2"/>
      <c r="EY662" s="2"/>
      <c r="EZ662" s="2"/>
      <c r="FA662" s="2"/>
      <c r="FB662" s="2"/>
      <c r="FC662" s="2"/>
      <c r="FD662" s="2"/>
      <c r="FE662" s="2"/>
      <c r="FF662" s="2"/>
      <c r="FG662" s="2"/>
      <c r="FH662" s="2"/>
      <c r="FI662" s="2"/>
      <c r="FJ662" s="2"/>
      <c r="FK662" s="2"/>
      <c r="FL662" s="2"/>
      <c r="FM662" s="2"/>
      <c r="FN662" s="2"/>
      <c r="FO662" s="2"/>
      <c r="FP662" s="2"/>
      <c r="FQ662" s="2"/>
      <c r="FR662" s="2"/>
      <c r="FS662" s="2"/>
      <c r="FT662" s="2"/>
      <c r="FU662" s="2"/>
      <c r="FV662" s="2"/>
      <c r="FW662" s="2"/>
      <c r="FX662" s="2"/>
      <c r="FY662" s="2"/>
      <c r="FZ662" s="2"/>
      <c r="GA662" s="2"/>
      <c r="GB662" s="2"/>
      <c r="GC662" s="2"/>
      <c r="GD662" s="2"/>
      <c r="GE662" s="2"/>
      <c r="GF662" s="2"/>
      <c r="GG662" s="2"/>
      <c r="GH662" s="2"/>
      <c r="GI662" s="2"/>
      <c r="GJ662" s="2"/>
      <c r="GK662" s="2"/>
      <c r="GL662" s="2"/>
      <c r="GM662" s="2"/>
      <c r="GN662" s="2"/>
      <c r="GO662" s="2"/>
      <c r="GP662" s="2"/>
      <c r="GQ662" s="2"/>
      <c r="GR662" s="2"/>
      <c r="GS662" s="2"/>
      <c r="GT662" s="2"/>
      <c r="GU662" s="2"/>
      <c r="GV662" s="2"/>
      <c r="GW662" s="2"/>
      <c r="GX662" s="2"/>
      <c r="GY662" s="2"/>
      <c r="GZ662" s="2"/>
      <c r="HA662" s="2"/>
      <c r="HB662" s="2"/>
      <c r="HC662" s="2"/>
      <c r="HD662" s="2"/>
      <c r="HE662" s="2"/>
      <c r="HF662" s="2"/>
      <c r="HG662" s="2"/>
      <c r="HH662" s="2"/>
      <c r="HI662" s="2"/>
      <c r="HJ662" s="2"/>
      <c r="HK662" s="2"/>
      <c r="HL662" s="2"/>
      <c r="HM662" s="2"/>
      <c r="HN662" s="2"/>
      <c r="HO662" s="2"/>
      <c r="HP662" s="2"/>
      <c r="HQ662" s="2"/>
      <c r="HR662" s="2"/>
      <c r="HS662" s="2"/>
      <c r="HT662" s="2"/>
      <c r="HU662" s="2"/>
      <c r="HV662" s="2"/>
      <c r="HW662" s="2"/>
      <c r="HX662" s="2"/>
      <c r="HY662" s="2"/>
      <c r="HZ662" s="2"/>
      <c r="IA662" s="2"/>
      <c r="IB662" s="2"/>
      <c r="IC662" s="2"/>
      <c r="ID662" s="2"/>
      <c r="IE662" s="2"/>
      <c r="IF662" s="2"/>
      <c r="IG662" s="2"/>
      <c r="IH662" s="2"/>
      <c r="II662" s="2"/>
      <c r="IJ662" s="2"/>
      <c r="IK662" s="2"/>
      <c r="IL662" s="2"/>
      <c r="IM662" s="2"/>
      <c r="IN662" s="2"/>
      <c r="IO662" s="2"/>
      <c r="IP662" s="2"/>
      <c r="IQ662" s="2"/>
      <c r="IR662" s="2"/>
      <c r="IS662" s="2"/>
    </row>
    <row r="663" spans="1:253" s="34" customFormat="1" ht="24" hidden="1" x14ac:dyDescent="0.2">
      <c r="A663" s="8"/>
      <c r="B663" s="7"/>
      <c r="C663" s="7"/>
      <c r="D663" s="7"/>
      <c r="E663" s="6" t="s">
        <v>477</v>
      </c>
      <c r="F663" s="2">
        <v>942239</v>
      </c>
      <c r="G663" s="2">
        <v>942239</v>
      </c>
      <c r="H663" s="2">
        <v>942239</v>
      </c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  <c r="CA663" s="2"/>
      <c r="CB663" s="2"/>
      <c r="CC663" s="2"/>
      <c r="CD663" s="2"/>
      <c r="CE663" s="2"/>
      <c r="CF663" s="2"/>
      <c r="CG663" s="2"/>
      <c r="CH663" s="2"/>
      <c r="CI663" s="2"/>
      <c r="CJ663" s="2"/>
      <c r="CK663" s="2"/>
      <c r="CL663" s="2"/>
      <c r="CM663" s="2"/>
      <c r="CN663" s="2"/>
      <c r="CO663" s="2"/>
      <c r="CP663" s="2"/>
      <c r="CQ663" s="2"/>
      <c r="CR663" s="2"/>
      <c r="CS663" s="2"/>
      <c r="CT663" s="2"/>
      <c r="CU663" s="2"/>
      <c r="CV663" s="2"/>
      <c r="CW663" s="2"/>
      <c r="CX663" s="2"/>
      <c r="CY663" s="2"/>
      <c r="CZ663" s="2"/>
      <c r="DA663" s="2"/>
      <c r="DB663" s="2"/>
      <c r="DC663" s="2"/>
      <c r="DD663" s="2"/>
      <c r="DE663" s="2"/>
      <c r="DF663" s="2"/>
      <c r="DG663" s="2"/>
      <c r="DH663" s="2"/>
      <c r="DI663" s="2"/>
      <c r="DJ663" s="2"/>
      <c r="DK663" s="2"/>
      <c r="DL663" s="2"/>
      <c r="DM663" s="2"/>
      <c r="DN663" s="2"/>
      <c r="DO663" s="2"/>
      <c r="DP663" s="2"/>
      <c r="DQ663" s="2"/>
      <c r="DR663" s="2"/>
      <c r="DS663" s="2"/>
      <c r="DT663" s="2"/>
      <c r="DU663" s="2"/>
      <c r="DV663" s="2"/>
      <c r="DW663" s="2"/>
      <c r="DX663" s="2"/>
      <c r="DY663" s="2"/>
      <c r="DZ663" s="2"/>
      <c r="EA663" s="2"/>
      <c r="EB663" s="2"/>
      <c r="EC663" s="2"/>
      <c r="ED663" s="2"/>
      <c r="EE663" s="2"/>
      <c r="EF663" s="2"/>
      <c r="EG663" s="2"/>
      <c r="EH663" s="2"/>
      <c r="EI663" s="2"/>
      <c r="EJ663" s="2"/>
      <c r="EK663" s="2"/>
      <c r="EL663" s="2"/>
      <c r="EM663" s="2"/>
      <c r="EN663" s="2"/>
      <c r="EO663" s="2"/>
      <c r="EP663" s="2"/>
      <c r="EQ663" s="2"/>
      <c r="ER663" s="2"/>
      <c r="ES663" s="2"/>
      <c r="ET663" s="2"/>
      <c r="EU663" s="2"/>
      <c r="EV663" s="2"/>
      <c r="EW663" s="2"/>
      <c r="EX663" s="2"/>
      <c r="EY663" s="2"/>
      <c r="EZ663" s="2"/>
      <c r="FA663" s="2"/>
      <c r="FB663" s="2"/>
      <c r="FC663" s="2"/>
      <c r="FD663" s="2"/>
      <c r="FE663" s="2"/>
      <c r="FF663" s="2"/>
      <c r="FG663" s="2"/>
      <c r="FH663" s="2"/>
      <c r="FI663" s="2"/>
      <c r="FJ663" s="2"/>
      <c r="FK663" s="2"/>
      <c r="FL663" s="2"/>
      <c r="FM663" s="2"/>
      <c r="FN663" s="2"/>
      <c r="FO663" s="2"/>
      <c r="FP663" s="2"/>
      <c r="FQ663" s="2"/>
      <c r="FR663" s="2"/>
      <c r="FS663" s="2"/>
      <c r="FT663" s="2"/>
      <c r="FU663" s="2"/>
      <c r="FV663" s="2"/>
      <c r="FW663" s="2"/>
      <c r="FX663" s="2"/>
      <c r="FY663" s="2"/>
      <c r="FZ663" s="2"/>
      <c r="GA663" s="2"/>
      <c r="GB663" s="2"/>
      <c r="GC663" s="2"/>
      <c r="GD663" s="2"/>
      <c r="GE663" s="2"/>
      <c r="GF663" s="2"/>
      <c r="GG663" s="2"/>
      <c r="GH663" s="2"/>
      <c r="GI663" s="2"/>
      <c r="GJ663" s="2"/>
      <c r="GK663" s="2"/>
      <c r="GL663" s="2"/>
      <c r="GM663" s="2"/>
      <c r="GN663" s="2"/>
      <c r="GO663" s="2"/>
      <c r="GP663" s="2"/>
      <c r="GQ663" s="2"/>
      <c r="GR663" s="2"/>
      <c r="GS663" s="2"/>
      <c r="GT663" s="2"/>
      <c r="GU663" s="2"/>
      <c r="GV663" s="2"/>
      <c r="GW663" s="2"/>
      <c r="GX663" s="2"/>
      <c r="GY663" s="2"/>
      <c r="GZ663" s="2"/>
      <c r="HA663" s="2"/>
      <c r="HB663" s="2"/>
      <c r="HC663" s="2"/>
      <c r="HD663" s="2"/>
      <c r="HE663" s="2"/>
      <c r="HF663" s="2"/>
      <c r="HG663" s="2"/>
      <c r="HH663" s="2"/>
      <c r="HI663" s="2"/>
      <c r="HJ663" s="2"/>
      <c r="HK663" s="2"/>
      <c r="HL663" s="2"/>
      <c r="HM663" s="2"/>
      <c r="HN663" s="2"/>
      <c r="HO663" s="2"/>
      <c r="HP663" s="2"/>
      <c r="HQ663" s="2"/>
      <c r="HR663" s="2"/>
      <c r="HS663" s="2"/>
      <c r="HT663" s="2"/>
      <c r="HU663" s="2"/>
      <c r="HV663" s="2"/>
      <c r="HW663" s="2"/>
      <c r="HX663" s="2"/>
      <c r="HY663" s="2"/>
      <c r="HZ663" s="2"/>
      <c r="IA663" s="2"/>
      <c r="IB663" s="2"/>
      <c r="IC663" s="2"/>
      <c r="ID663" s="2"/>
      <c r="IE663" s="2"/>
      <c r="IF663" s="2"/>
      <c r="IG663" s="2"/>
      <c r="IH663" s="2"/>
      <c r="II663" s="2"/>
      <c r="IJ663" s="2"/>
      <c r="IK663" s="2"/>
      <c r="IL663" s="2"/>
      <c r="IM663" s="2"/>
      <c r="IN663" s="2"/>
      <c r="IO663" s="2"/>
      <c r="IP663" s="2"/>
      <c r="IQ663" s="2"/>
      <c r="IR663" s="2"/>
      <c r="IS663" s="2"/>
    </row>
    <row r="664" spans="1:253" s="34" customFormat="1" ht="12.75" hidden="1" x14ac:dyDescent="0.2">
      <c r="A664" s="8"/>
      <c r="B664" s="7"/>
      <c r="C664" s="7"/>
      <c r="D664" s="7"/>
      <c r="E664" s="6"/>
      <c r="F664" s="31">
        <f>F656-F663</f>
        <v>561870</v>
      </c>
      <c r="G664" s="31">
        <f>G656-G663</f>
        <v>429469</v>
      </c>
      <c r="H664" s="31">
        <f>H656-H663</f>
        <v>-942147.80262002291</v>
      </c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  <c r="CA664" s="2"/>
      <c r="CB664" s="2"/>
      <c r="CC664" s="2"/>
      <c r="CD664" s="2"/>
      <c r="CE664" s="2"/>
      <c r="CF664" s="2"/>
      <c r="CG664" s="2"/>
      <c r="CH664" s="2"/>
      <c r="CI664" s="2"/>
      <c r="CJ664" s="2"/>
      <c r="CK664" s="2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  <c r="CW664" s="2"/>
      <c r="CX664" s="2"/>
      <c r="CY664" s="2"/>
      <c r="CZ664" s="2"/>
      <c r="DA664" s="2"/>
      <c r="DB664" s="2"/>
      <c r="DC664" s="2"/>
      <c r="DD664" s="2"/>
      <c r="DE664" s="2"/>
      <c r="DF664" s="2"/>
      <c r="DG664" s="2"/>
      <c r="DH664" s="2"/>
      <c r="DI664" s="2"/>
      <c r="DJ664" s="2"/>
      <c r="DK664" s="2"/>
      <c r="DL664" s="2"/>
      <c r="DM664" s="2"/>
      <c r="DN664" s="2"/>
      <c r="DO664" s="2"/>
      <c r="DP664" s="2"/>
      <c r="DQ664" s="2"/>
      <c r="DR664" s="2"/>
      <c r="DS664" s="2"/>
      <c r="DT664" s="2"/>
      <c r="DU664" s="2"/>
      <c r="DV664" s="2"/>
      <c r="DW664" s="2"/>
      <c r="DX664" s="2"/>
      <c r="DY664" s="2"/>
      <c r="DZ664" s="2"/>
      <c r="EA664" s="2"/>
      <c r="EB664" s="2"/>
      <c r="EC664" s="2"/>
      <c r="ED664" s="2"/>
      <c r="EE664" s="2"/>
      <c r="EF664" s="2"/>
      <c r="EG664" s="2"/>
      <c r="EH664" s="2"/>
      <c r="EI664" s="2"/>
      <c r="EJ664" s="2"/>
      <c r="EK664" s="2"/>
      <c r="EL664" s="2"/>
      <c r="EM664" s="2"/>
      <c r="EN664" s="2"/>
      <c r="EO664" s="2"/>
      <c r="EP664" s="2"/>
      <c r="EQ664" s="2"/>
      <c r="ER664" s="2"/>
      <c r="ES664" s="2"/>
      <c r="ET664" s="2"/>
      <c r="EU664" s="2"/>
      <c r="EV664" s="2"/>
      <c r="EW664" s="2"/>
      <c r="EX664" s="2"/>
      <c r="EY664" s="2"/>
      <c r="EZ664" s="2"/>
      <c r="FA664" s="2"/>
      <c r="FB664" s="2"/>
      <c r="FC664" s="2"/>
      <c r="FD664" s="2"/>
      <c r="FE664" s="2"/>
      <c r="FF664" s="2"/>
      <c r="FG664" s="2"/>
      <c r="FH664" s="2"/>
      <c r="FI664" s="2"/>
      <c r="FJ664" s="2"/>
      <c r="FK664" s="2"/>
      <c r="FL664" s="2"/>
      <c r="FM664" s="2"/>
      <c r="FN664" s="2"/>
      <c r="FO664" s="2"/>
      <c r="FP664" s="2"/>
      <c r="FQ664" s="2"/>
      <c r="FR664" s="2"/>
      <c r="FS664" s="2"/>
      <c r="FT664" s="2"/>
      <c r="FU664" s="2"/>
      <c r="FV664" s="2"/>
      <c r="FW664" s="2"/>
      <c r="FX664" s="2"/>
      <c r="FY664" s="2"/>
      <c r="FZ664" s="2"/>
      <c r="GA664" s="2"/>
      <c r="GB664" s="2"/>
      <c r="GC664" s="2"/>
      <c r="GD664" s="2"/>
      <c r="GE664" s="2"/>
      <c r="GF664" s="2"/>
      <c r="GG664" s="2"/>
      <c r="GH664" s="2"/>
      <c r="GI664" s="2"/>
      <c r="GJ664" s="2"/>
      <c r="GK664" s="2"/>
      <c r="GL664" s="2"/>
      <c r="GM664" s="2"/>
      <c r="GN664" s="2"/>
      <c r="GO664" s="2"/>
      <c r="GP664" s="2"/>
      <c r="GQ664" s="2"/>
      <c r="GR664" s="2"/>
      <c r="GS664" s="2"/>
      <c r="GT664" s="2"/>
      <c r="GU664" s="2"/>
      <c r="GV664" s="2"/>
      <c r="GW664" s="2"/>
      <c r="GX664" s="2"/>
      <c r="GY664" s="2"/>
      <c r="GZ664" s="2"/>
      <c r="HA664" s="2"/>
      <c r="HB664" s="2"/>
      <c r="HC664" s="2"/>
      <c r="HD664" s="2"/>
      <c r="HE664" s="2"/>
      <c r="HF664" s="2"/>
      <c r="HG664" s="2"/>
      <c r="HH664" s="2"/>
      <c r="HI664" s="2"/>
      <c r="HJ664" s="2"/>
      <c r="HK664" s="2"/>
      <c r="HL664" s="2"/>
      <c r="HM664" s="2"/>
      <c r="HN664" s="2"/>
      <c r="HO664" s="2"/>
      <c r="HP664" s="2"/>
      <c r="HQ664" s="2"/>
      <c r="HR664" s="2"/>
      <c r="HS664" s="2"/>
      <c r="HT664" s="2"/>
      <c r="HU664" s="2"/>
      <c r="HV664" s="2"/>
      <c r="HW664" s="2"/>
      <c r="HX664" s="2"/>
      <c r="HY664" s="2"/>
      <c r="HZ664" s="2"/>
      <c r="IA664" s="2"/>
      <c r="IB664" s="2"/>
      <c r="IC664" s="2"/>
      <c r="ID664" s="2"/>
      <c r="IE664" s="2"/>
      <c r="IF664" s="2"/>
      <c r="IG664" s="2"/>
      <c r="IH664" s="2"/>
      <c r="II664" s="2"/>
      <c r="IJ664" s="2"/>
      <c r="IK664" s="2"/>
      <c r="IL664" s="2"/>
      <c r="IM664" s="2"/>
      <c r="IN664" s="2"/>
      <c r="IO664" s="2"/>
      <c r="IP664" s="2"/>
      <c r="IQ664" s="2"/>
      <c r="IR664" s="2"/>
      <c r="IS664" s="2"/>
    </row>
    <row r="665" spans="1:253" s="34" customFormat="1" ht="12.75" hidden="1" x14ac:dyDescent="0.2">
      <c r="A665" s="8"/>
      <c r="B665" s="7"/>
      <c r="C665" s="7"/>
      <c r="D665" s="7"/>
      <c r="E665" s="6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  <c r="CA665" s="2"/>
      <c r="CB665" s="2"/>
      <c r="CC665" s="2"/>
      <c r="CD665" s="2"/>
      <c r="CE665" s="2"/>
      <c r="CF665" s="2"/>
      <c r="CG665" s="2"/>
      <c r="CH665" s="2"/>
      <c r="CI665" s="2"/>
      <c r="CJ665" s="2"/>
      <c r="CK665" s="2"/>
      <c r="CL665" s="2"/>
      <c r="CM665" s="2"/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Y665" s="2"/>
      <c r="CZ665" s="2"/>
      <c r="DA665" s="2"/>
      <c r="DB665" s="2"/>
      <c r="DC665" s="2"/>
      <c r="DD665" s="2"/>
      <c r="DE665" s="2"/>
      <c r="DF665" s="2"/>
      <c r="DG665" s="2"/>
      <c r="DH665" s="2"/>
      <c r="DI665" s="2"/>
      <c r="DJ665" s="2"/>
      <c r="DK665" s="2"/>
      <c r="DL665" s="2"/>
      <c r="DM665" s="2"/>
      <c r="DN665" s="2"/>
      <c r="DO665" s="2"/>
      <c r="DP665" s="2"/>
      <c r="DQ665" s="2"/>
      <c r="DR665" s="2"/>
      <c r="DS665" s="2"/>
      <c r="DT665" s="2"/>
      <c r="DU665" s="2"/>
      <c r="DV665" s="2"/>
      <c r="DW665" s="2"/>
      <c r="DX665" s="2"/>
      <c r="DY665" s="2"/>
      <c r="DZ665" s="2"/>
      <c r="EA665" s="2"/>
      <c r="EB665" s="2"/>
      <c r="EC665" s="2"/>
      <c r="ED665" s="2"/>
      <c r="EE665" s="2"/>
      <c r="EF665" s="2"/>
      <c r="EG665" s="2"/>
      <c r="EH665" s="2"/>
      <c r="EI665" s="2"/>
      <c r="EJ665" s="2"/>
      <c r="EK665" s="2"/>
      <c r="EL665" s="2"/>
      <c r="EM665" s="2"/>
      <c r="EN665" s="2"/>
      <c r="EO665" s="2"/>
      <c r="EP665" s="2"/>
      <c r="EQ665" s="2"/>
      <c r="ER665" s="2"/>
      <c r="ES665" s="2"/>
      <c r="ET665" s="2"/>
      <c r="EU665" s="2"/>
      <c r="EV665" s="2"/>
      <c r="EW665" s="2"/>
      <c r="EX665" s="2"/>
      <c r="EY665" s="2"/>
      <c r="EZ665" s="2"/>
      <c r="FA665" s="2"/>
      <c r="FB665" s="2"/>
      <c r="FC665" s="2"/>
      <c r="FD665" s="2"/>
      <c r="FE665" s="2"/>
      <c r="FF665" s="2"/>
      <c r="FG665" s="2"/>
      <c r="FH665" s="2"/>
      <c r="FI665" s="2"/>
      <c r="FJ665" s="2"/>
      <c r="FK665" s="2"/>
      <c r="FL665" s="2"/>
      <c r="FM665" s="2"/>
      <c r="FN665" s="2"/>
      <c r="FO665" s="2"/>
      <c r="FP665" s="2"/>
      <c r="FQ665" s="2"/>
      <c r="FR665" s="2"/>
      <c r="FS665" s="2"/>
      <c r="FT665" s="2"/>
      <c r="FU665" s="2"/>
      <c r="FV665" s="2"/>
      <c r="FW665" s="2"/>
      <c r="FX665" s="2"/>
      <c r="FY665" s="2"/>
      <c r="FZ665" s="2"/>
      <c r="GA665" s="2"/>
      <c r="GB665" s="2"/>
      <c r="GC665" s="2"/>
      <c r="GD665" s="2"/>
      <c r="GE665" s="2"/>
      <c r="GF665" s="2"/>
      <c r="GG665" s="2"/>
      <c r="GH665" s="2"/>
      <c r="GI665" s="2"/>
      <c r="GJ665" s="2"/>
      <c r="GK665" s="2"/>
      <c r="GL665" s="2"/>
      <c r="GM665" s="2"/>
      <c r="GN665" s="2"/>
      <c r="GO665" s="2"/>
      <c r="GP665" s="2"/>
      <c r="GQ665" s="2"/>
      <c r="GR665" s="2"/>
      <c r="GS665" s="2"/>
      <c r="GT665" s="2"/>
      <c r="GU665" s="2"/>
      <c r="GV665" s="2"/>
      <c r="GW665" s="2"/>
      <c r="GX665" s="2"/>
      <c r="GY665" s="2"/>
      <c r="GZ665" s="2"/>
      <c r="HA665" s="2"/>
      <c r="HB665" s="2"/>
      <c r="HC665" s="2"/>
      <c r="HD665" s="2"/>
      <c r="HE665" s="2"/>
      <c r="HF665" s="2"/>
      <c r="HG665" s="2"/>
      <c r="HH665" s="2"/>
      <c r="HI665" s="2"/>
      <c r="HJ665" s="2"/>
      <c r="HK665" s="2"/>
      <c r="HL665" s="2"/>
      <c r="HM665" s="2"/>
      <c r="HN665" s="2"/>
      <c r="HO665" s="2"/>
      <c r="HP665" s="2"/>
      <c r="HQ665" s="2"/>
      <c r="HR665" s="2"/>
      <c r="HS665" s="2"/>
      <c r="HT665" s="2"/>
      <c r="HU665" s="2"/>
      <c r="HV665" s="2"/>
      <c r="HW665" s="2"/>
      <c r="HX665" s="2"/>
      <c r="HY665" s="2"/>
      <c r="HZ665" s="2"/>
      <c r="IA665" s="2"/>
      <c r="IB665" s="2"/>
      <c r="IC665" s="2"/>
      <c r="ID665" s="2"/>
      <c r="IE665" s="2"/>
      <c r="IF665" s="2"/>
      <c r="IG665" s="2"/>
      <c r="IH665" s="2"/>
      <c r="II665" s="2"/>
      <c r="IJ665" s="2"/>
      <c r="IK665" s="2"/>
      <c r="IL665" s="2"/>
      <c r="IM665" s="2"/>
      <c r="IN665" s="2"/>
      <c r="IO665" s="2"/>
      <c r="IP665" s="2"/>
      <c r="IQ665" s="2"/>
      <c r="IR665" s="2"/>
      <c r="IS665" s="2"/>
    </row>
    <row r="666" spans="1:253" s="34" customFormat="1" ht="12.75" hidden="1" x14ac:dyDescent="0.2">
      <c r="A666" s="8"/>
      <c r="B666" s="7"/>
      <c r="C666" s="7"/>
      <c r="D666" s="7"/>
      <c r="E666" s="6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  <c r="CA666" s="2"/>
      <c r="CB666" s="2"/>
      <c r="CC666" s="2"/>
      <c r="CD666" s="2"/>
      <c r="CE666" s="2"/>
      <c r="CF666" s="2"/>
      <c r="CG666" s="2"/>
      <c r="CH666" s="2"/>
      <c r="CI666" s="2"/>
      <c r="CJ666" s="2"/>
      <c r="CK666" s="2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Y666" s="2"/>
      <c r="CZ666" s="2"/>
      <c r="DA666" s="2"/>
      <c r="DB666" s="2"/>
      <c r="DC666" s="2"/>
      <c r="DD666" s="2"/>
      <c r="DE666" s="2"/>
      <c r="DF666" s="2"/>
      <c r="DG666" s="2"/>
      <c r="DH666" s="2"/>
      <c r="DI666" s="2"/>
      <c r="DJ666" s="2"/>
      <c r="DK666" s="2"/>
      <c r="DL666" s="2"/>
      <c r="DM666" s="2"/>
      <c r="DN666" s="2"/>
      <c r="DO666" s="2"/>
      <c r="DP666" s="2"/>
      <c r="DQ666" s="2"/>
      <c r="DR666" s="2"/>
      <c r="DS666" s="2"/>
      <c r="DT666" s="2"/>
      <c r="DU666" s="2"/>
      <c r="DV666" s="2"/>
      <c r="DW666" s="2"/>
      <c r="DX666" s="2"/>
      <c r="DY666" s="2"/>
      <c r="DZ666" s="2"/>
      <c r="EA666" s="2"/>
      <c r="EB666" s="2"/>
      <c r="EC666" s="2"/>
      <c r="ED666" s="2"/>
      <c r="EE666" s="2"/>
      <c r="EF666" s="2"/>
      <c r="EG666" s="2"/>
      <c r="EH666" s="2"/>
      <c r="EI666" s="2"/>
      <c r="EJ666" s="2"/>
      <c r="EK666" s="2"/>
      <c r="EL666" s="2"/>
      <c r="EM666" s="2"/>
      <c r="EN666" s="2"/>
      <c r="EO666" s="2"/>
      <c r="EP666" s="2"/>
      <c r="EQ666" s="2"/>
      <c r="ER666" s="2"/>
      <c r="ES666" s="2"/>
      <c r="ET666" s="2"/>
      <c r="EU666" s="2"/>
      <c r="EV666" s="2"/>
      <c r="EW666" s="2"/>
      <c r="EX666" s="2"/>
      <c r="EY666" s="2"/>
      <c r="EZ666" s="2"/>
      <c r="FA666" s="2"/>
      <c r="FB666" s="2"/>
      <c r="FC666" s="2"/>
      <c r="FD666" s="2"/>
      <c r="FE666" s="2"/>
      <c r="FF666" s="2"/>
      <c r="FG666" s="2"/>
      <c r="FH666" s="2"/>
      <c r="FI666" s="2"/>
      <c r="FJ666" s="2"/>
      <c r="FK666" s="2"/>
      <c r="FL666" s="2"/>
      <c r="FM666" s="2"/>
      <c r="FN666" s="2"/>
      <c r="FO666" s="2"/>
      <c r="FP666" s="2"/>
      <c r="FQ666" s="2"/>
      <c r="FR666" s="2"/>
      <c r="FS666" s="2"/>
      <c r="FT666" s="2"/>
      <c r="FU666" s="2"/>
      <c r="FV666" s="2"/>
      <c r="FW666" s="2"/>
      <c r="FX666" s="2"/>
      <c r="FY666" s="2"/>
      <c r="FZ666" s="2"/>
      <c r="GA666" s="2"/>
      <c r="GB666" s="2"/>
      <c r="GC666" s="2"/>
      <c r="GD666" s="2"/>
      <c r="GE666" s="2"/>
      <c r="GF666" s="2"/>
      <c r="GG666" s="2"/>
      <c r="GH666" s="2"/>
      <c r="GI666" s="2"/>
      <c r="GJ666" s="2"/>
      <c r="GK666" s="2"/>
      <c r="GL666" s="2"/>
      <c r="GM666" s="2"/>
      <c r="GN666" s="2"/>
      <c r="GO666" s="2"/>
      <c r="GP666" s="2"/>
      <c r="GQ666" s="2"/>
      <c r="GR666" s="2"/>
      <c r="GS666" s="2"/>
      <c r="GT666" s="2"/>
      <c r="GU666" s="2"/>
      <c r="GV666" s="2"/>
      <c r="GW666" s="2"/>
      <c r="GX666" s="2"/>
      <c r="GY666" s="2"/>
      <c r="GZ666" s="2"/>
      <c r="HA666" s="2"/>
      <c r="HB666" s="2"/>
      <c r="HC666" s="2"/>
      <c r="HD666" s="2"/>
      <c r="HE666" s="2"/>
      <c r="HF666" s="2"/>
      <c r="HG666" s="2"/>
      <c r="HH666" s="2"/>
      <c r="HI666" s="2"/>
      <c r="HJ666" s="2"/>
      <c r="HK666" s="2"/>
      <c r="HL666" s="2"/>
      <c r="HM666" s="2"/>
      <c r="HN666" s="2"/>
      <c r="HO666" s="2"/>
      <c r="HP666" s="2"/>
      <c r="HQ666" s="2"/>
      <c r="HR666" s="2"/>
      <c r="HS666" s="2"/>
      <c r="HT666" s="2"/>
      <c r="HU666" s="2"/>
      <c r="HV666" s="2"/>
      <c r="HW666" s="2"/>
      <c r="HX666" s="2"/>
      <c r="HY666" s="2"/>
      <c r="HZ666" s="2"/>
      <c r="IA666" s="2"/>
      <c r="IB666" s="2"/>
      <c r="IC666" s="2"/>
      <c r="ID666" s="2"/>
      <c r="IE666" s="2"/>
      <c r="IF666" s="2"/>
      <c r="IG666" s="2"/>
      <c r="IH666" s="2"/>
      <c r="II666" s="2"/>
      <c r="IJ666" s="2"/>
      <c r="IK666" s="2"/>
      <c r="IL666" s="2"/>
      <c r="IM666" s="2"/>
      <c r="IN666" s="2"/>
      <c r="IO666" s="2"/>
      <c r="IP666" s="2"/>
      <c r="IQ666" s="2"/>
      <c r="IR666" s="2"/>
      <c r="IS666" s="2"/>
    </row>
    <row r="667" spans="1:253" s="34" customFormat="1" ht="12.75" hidden="1" x14ac:dyDescent="0.2">
      <c r="A667" s="8"/>
      <c r="B667" s="7"/>
      <c r="C667" s="7"/>
      <c r="D667" s="7"/>
      <c r="E667" s="6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  <c r="CW667" s="2"/>
      <c r="CX667" s="2"/>
      <c r="CY667" s="2"/>
      <c r="CZ667" s="2"/>
      <c r="DA667" s="2"/>
      <c r="DB667" s="2"/>
      <c r="DC667" s="2"/>
      <c r="DD667" s="2"/>
      <c r="DE667" s="2"/>
      <c r="DF667" s="2"/>
      <c r="DG667" s="2"/>
      <c r="DH667" s="2"/>
      <c r="DI667" s="2"/>
      <c r="DJ667" s="2"/>
      <c r="DK667" s="2"/>
      <c r="DL667" s="2"/>
      <c r="DM667" s="2"/>
      <c r="DN667" s="2"/>
      <c r="DO667" s="2"/>
      <c r="DP667" s="2"/>
      <c r="DQ667" s="2"/>
      <c r="DR667" s="2"/>
      <c r="DS667" s="2"/>
      <c r="DT667" s="2"/>
      <c r="DU667" s="2"/>
      <c r="DV667" s="2"/>
      <c r="DW667" s="2"/>
      <c r="DX667" s="2"/>
      <c r="DY667" s="2"/>
      <c r="DZ667" s="2"/>
      <c r="EA667" s="2"/>
      <c r="EB667" s="2"/>
      <c r="EC667" s="2"/>
      <c r="ED667" s="2"/>
      <c r="EE667" s="2"/>
      <c r="EF667" s="2"/>
      <c r="EG667" s="2"/>
      <c r="EH667" s="2"/>
      <c r="EI667" s="2"/>
      <c r="EJ667" s="2"/>
      <c r="EK667" s="2"/>
      <c r="EL667" s="2"/>
      <c r="EM667" s="2"/>
      <c r="EN667" s="2"/>
      <c r="EO667" s="2"/>
      <c r="EP667" s="2"/>
      <c r="EQ667" s="2"/>
      <c r="ER667" s="2"/>
      <c r="ES667" s="2"/>
      <c r="ET667" s="2"/>
      <c r="EU667" s="2"/>
      <c r="EV667" s="2"/>
      <c r="EW667" s="2"/>
      <c r="EX667" s="2"/>
      <c r="EY667" s="2"/>
      <c r="EZ667" s="2"/>
      <c r="FA667" s="2"/>
      <c r="FB667" s="2"/>
      <c r="FC667" s="2"/>
      <c r="FD667" s="2"/>
      <c r="FE667" s="2"/>
      <c r="FF667" s="2"/>
      <c r="FG667" s="2"/>
      <c r="FH667" s="2"/>
      <c r="FI667" s="2"/>
      <c r="FJ667" s="2"/>
      <c r="FK667" s="2"/>
      <c r="FL667" s="2"/>
      <c r="FM667" s="2"/>
      <c r="FN667" s="2"/>
      <c r="FO667" s="2"/>
      <c r="FP667" s="2"/>
      <c r="FQ667" s="2"/>
      <c r="FR667" s="2"/>
      <c r="FS667" s="2"/>
      <c r="FT667" s="2"/>
      <c r="FU667" s="2"/>
      <c r="FV667" s="2"/>
      <c r="FW667" s="2"/>
      <c r="FX667" s="2"/>
      <c r="FY667" s="2"/>
      <c r="FZ667" s="2"/>
      <c r="GA667" s="2"/>
      <c r="GB667" s="2"/>
      <c r="GC667" s="2"/>
      <c r="GD667" s="2"/>
      <c r="GE667" s="2"/>
      <c r="GF667" s="2"/>
      <c r="GG667" s="2"/>
      <c r="GH667" s="2"/>
      <c r="GI667" s="2"/>
      <c r="GJ667" s="2"/>
      <c r="GK667" s="2"/>
      <c r="GL667" s="2"/>
      <c r="GM667" s="2"/>
      <c r="GN667" s="2"/>
      <c r="GO667" s="2"/>
      <c r="GP667" s="2"/>
      <c r="GQ667" s="2"/>
      <c r="GR667" s="2"/>
      <c r="GS667" s="2"/>
      <c r="GT667" s="2"/>
      <c r="GU667" s="2"/>
      <c r="GV667" s="2"/>
      <c r="GW667" s="2"/>
      <c r="GX667" s="2"/>
      <c r="GY667" s="2"/>
      <c r="GZ667" s="2"/>
      <c r="HA667" s="2"/>
      <c r="HB667" s="2"/>
      <c r="HC667" s="2"/>
      <c r="HD667" s="2"/>
      <c r="HE667" s="2"/>
      <c r="HF667" s="2"/>
      <c r="HG667" s="2"/>
      <c r="HH667" s="2"/>
      <c r="HI667" s="2"/>
      <c r="HJ667" s="2"/>
      <c r="HK667" s="2"/>
      <c r="HL667" s="2"/>
      <c r="HM667" s="2"/>
      <c r="HN667" s="2"/>
      <c r="HO667" s="2"/>
      <c r="HP667" s="2"/>
      <c r="HQ667" s="2"/>
      <c r="HR667" s="2"/>
      <c r="HS667" s="2"/>
      <c r="HT667" s="2"/>
      <c r="HU667" s="2"/>
      <c r="HV667" s="2"/>
      <c r="HW667" s="2"/>
      <c r="HX667" s="2"/>
      <c r="HY667" s="2"/>
      <c r="HZ667" s="2"/>
      <c r="IA667" s="2"/>
      <c r="IB667" s="2"/>
      <c r="IC667" s="2"/>
      <c r="ID667" s="2"/>
      <c r="IE667" s="2"/>
      <c r="IF667" s="2"/>
      <c r="IG667" s="2"/>
      <c r="IH667" s="2"/>
      <c r="II667" s="2"/>
      <c r="IJ667" s="2"/>
      <c r="IK667" s="2"/>
      <c r="IL667" s="2"/>
      <c r="IM667" s="2"/>
      <c r="IN667" s="2"/>
      <c r="IO667" s="2"/>
      <c r="IP667" s="2"/>
      <c r="IQ667" s="2"/>
      <c r="IR667" s="2"/>
      <c r="IS667" s="2"/>
    </row>
    <row r="668" spans="1:253" s="34" customFormat="1" ht="12.75" x14ac:dyDescent="0.2">
      <c r="A668" s="8"/>
      <c r="B668" s="7"/>
      <c r="C668" s="7"/>
      <c r="D668" s="7"/>
      <c r="E668" s="6"/>
      <c r="F668" s="31"/>
      <c r="G668" s="31"/>
      <c r="H668" s="31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  <c r="CA668" s="2"/>
      <c r="CB668" s="2"/>
      <c r="CC668" s="2"/>
      <c r="CD668" s="2"/>
      <c r="CE668" s="2"/>
      <c r="CF668" s="2"/>
      <c r="CG668" s="2"/>
      <c r="CH668" s="2"/>
      <c r="CI668" s="2"/>
      <c r="CJ668" s="2"/>
      <c r="CK668" s="2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  <c r="CW668" s="2"/>
      <c r="CX668" s="2"/>
      <c r="CY668" s="2"/>
      <c r="CZ668" s="2"/>
      <c r="DA668" s="2"/>
      <c r="DB668" s="2"/>
      <c r="DC668" s="2"/>
      <c r="DD668" s="2"/>
      <c r="DE668" s="2"/>
      <c r="DF668" s="2"/>
      <c r="DG668" s="2"/>
      <c r="DH668" s="2"/>
      <c r="DI668" s="2"/>
      <c r="DJ668" s="2"/>
      <c r="DK668" s="2"/>
      <c r="DL668" s="2"/>
      <c r="DM668" s="2"/>
      <c r="DN668" s="2"/>
      <c r="DO668" s="2"/>
      <c r="DP668" s="2"/>
      <c r="DQ668" s="2"/>
      <c r="DR668" s="2"/>
      <c r="DS668" s="2"/>
      <c r="DT668" s="2"/>
      <c r="DU668" s="2"/>
      <c r="DV668" s="2"/>
      <c r="DW668" s="2"/>
      <c r="DX668" s="2"/>
      <c r="DY668" s="2"/>
      <c r="DZ668" s="2"/>
      <c r="EA668" s="2"/>
      <c r="EB668" s="2"/>
      <c r="EC668" s="2"/>
      <c r="ED668" s="2"/>
      <c r="EE668" s="2"/>
      <c r="EF668" s="2"/>
      <c r="EG668" s="2"/>
      <c r="EH668" s="2"/>
      <c r="EI668" s="2"/>
      <c r="EJ668" s="2"/>
      <c r="EK668" s="2"/>
      <c r="EL668" s="2"/>
      <c r="EM668" s="2"/>
      <c r="EN668" s="2"/>
      <c r="EO668" s="2"/>
      <c r="EP668" s="2"/>
      <c r="EQ668" s="2"/>
      <c r="ER668" s="2"/>
      <c r="ES668" s="2"/>
      <c r="ET668" s="2"/>
      <c r="EU668" s="2"/>
      <c r="EV668" s="2"/>
      <c r="EW668" s="2"/>
      <c r="EX668" s="2"/>
      <c r="EY668" s="2"/>
      <c r="EZ668" s="2"/>
      <c r="FA668" s="2"/>
      <c r="FB668" s="2"/>
      <c r="FC668" s="2"/>
      <c r="FD668" s="2"/>
      <c r="FE668" s="2"/>
      <c r="FF668" s="2"/>
      <c r="FG668" s="2"/>
      <c r="FH668" s="2"/>
      <c r="FI668" s="2"/>
      <c r="FJ668" s="2"/>
      <c r="FK668" s="2"/>
      <c r="FL668" s="2"/>
      <c r="FM668" s="2"/>
      <c r="FN668" s="2"/>
      <c r="FO668" s="2"/>
      <c r="FP668" s="2"/>
      <c r="FQ668" s="2"/>
      <c r="FR668" s="2"/>
      <c r="FS668" s="2"/>
      <c r="FT668" s="2"/>
      <c r="FU668" s="2"/>
      <c r="FV668" s="2"/>
      <c r="FW668" s="2"/>
      <c r="FX668" s="2"/>
      <c r="FY668" s="2"/>
      <c r="FZ668" s="2"/>
      <c r="GA668" s="2"/>
      <c r="GB668" s="2"/>
      <c r="GC668" s="2"/>
      <c r="GD668" s="2"/>
      <c r="GE668" s="2"/>
      <c r="GF668" s="2"/>
      <c r="GG668" s="2"/>
      <c r="GH668" s="2"/>
      <c r="GI668" s="2"/>
      <c r="GJ668" s="2"/>
      <c r="GK668" s="2"/>
      <c r="GL668" s="2"/>
      <c r="GM668" s="2"/>
      <c r="GN668" s="2"/>
      <c r="GO668" s="2"/>
      <c r="GP668" s="2"/>
      <c r="GQ668" s="2"/>
      <c r="GR668" s="2"/>
      <c r="GS668" s="2"/>
      <c r="GT668" s="2"/>
      <c r="GU668" s="2"/>
      <c r="GV668" s="2"/>
      <c r="GW668" s="2"/>
      <c r="GX668" s="2"/>
      <c r="GY668" s="2"/>
      <c r="GZ668" s="2"/>
      <c r="HA668" s="2"/>
      <c r="HB668" s="2"/>
      <c r="HC668" s="2"/>
      <c r="HD668" s="2"/>
      <c r="HE668" s="2"/>
      <c r="HF668" s="2"/>
      <c r="HG668" s="2"/>
      <c r="HH668" s="2"/>
      <c r="HI668" s="2"/>
      <c r="HJ668" s="2"/>
      <c r="HK668" s="2"/>
      <c r="HL668" s="2"/>
      <c r="HM668" s="2"/>
      <c r="HN668" s="2"/>
      <c r="HO668" s="2"/>
      <c r="HP668" s="2"/>
      <c r="HQ668" s="2"/>
      <c r="HR668" s="2"/>
      <c r="HS668" s="2"/>
      <c r="HT668" s="2"/>
      <c r="HU668" s="2"/>
      <c r="HV668" s="2"/>
      <c r="HW668" s="2"/>
      <c r="HX668" s="2"/>
      <c r="HY668" s="2"/>
      <c r="HZ668" s="2"/>
      <c r="IA668" s="2"/>
      <c r="IB668" s="2"/>
      <c r="IC668" s="2"/>
      <c r="ID668" s="2"/>
      <c r="IE668" s="2"/>
      <c r="IF668" s="2"/>
      <c r="IG668" s="2"/>
      <c r="IH668" s="2"/>
      <c r="II668" s="2"/>
      <c r="IJ668" s="2"/>
      <c r="IK668" s="2"/>
      <c r="IL668" s="2"/>
      <c r="IM668" s="2"/>
      <c r="IN668" s="2"/>
      <c r="IO668" s="2"/>
      <c r="IP668" s="2"/>
      <c r="IQ668" s="2"/>
      <c r="IR668" s="2"/>
      <c r="IS668" s="2"/>
    </row>
    <row r="669" spans="1:253" s="34" customFormat="1" ht="12.75" x14ac:dyDescent="0.2">
      <c r="A669" s="8"/>
      <c r="B669" s="7"/>
      <c r="C669" s="7"/>
      <c r="D669" s="7"/>
      <c r="E669" s="6"/>
      <c r="F669" s="31">
        <v>1504109</v>
      </c>
      <c r="G669" s="31">
        <v>1371708</v>
      </c>
      <c r="H669" s="31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  <c r="CW669" s="2"/>
      <c r="CX669" s="2"/>
      <c r="CY669" s="2"/>
      <c r="CZ669" s="2"/>
      <c r="DA669" s="2"/>
      <c r="DB669" s="2"/>
      <c r="DC669" s="2"/>
      <c r="DD669" s="2"/>
      <c r="DE669" s="2"/>
      <c r="DF669" s="2"/>
      <c r="DG669" s="2"/>
      <c r="DH669" s="2"/>
      <c r="DI669" s="2"/>
      <c r="DJ669" s="2"/>
      <c r="DK669" s="2"/>
      <c r="DL669" s="2"/>
      <c r="DM669" s="2"/>
      <c r="DN669" s="2"/>
      <c r="DO669" s="2"/>
      <c r="DP669" s="2"/>
      <c r="DQ669" s="2"/>
      <c r="DR669" s="2"/>
      <c r="DS669" s="2"/>
      <c r="DT669" s="2"/>
      <c r="DU669" s="2"/>
      <c r="DV669" s="2"/>
      <c r="DW669" s="2"/>
      <c r="DX669" s="2"/>
      <c r="DY669" s="2"/>
      <c r="DZ669" s="2"/>
      <c r="EA669" s="2"/>
      <c r="EB669" s="2"/>
      <c r="EC669" s="2"/>
      <c r="ED669" s="2"/>
      <c r="EE669" s="2"/>
      <c r="EF669" s="2"/>
      <c r="EG669" s="2"/>
      <c r="EH669" s="2"/>
      <c r="EI669" s="2"/>
      <c r="EJ669" s="2"/>
      <c r="EK669" s="2"/>
      <c r="EL669" s="2"/>
      <c r="EM669" s="2"/>
      <c r="EN669" s="2"/>
      <c r="EO669" s="2"/>
      <c r="EP669" s="2"/>
      <c r="EQ669" s="2"/>
      <c r="ER669" s="2"/>
      <c r="ES669" s="2"/>
      <c r="ET669" s="2"/>
      <c r="EU669" s="2"/>
      <c r="EV669" s="2"/>
      <c r="EW669" s="2"/>
      <c r="EX669" s="2"/>
      <c r="EY669" s="2"/>
      <c r="EZ669" s="2"/>
      <c r="FA669" s="2"/>
      <c r="FB669" s="2"/>
      <c r="FC669" s="2"/>
      <c r="FD669" s="2"/>
      <c r="FE669" s="2"/>
      <c r="FF669" s="2"/>
      <c r="FG669" s="2"/>
      <c r="FH669" s="2"/>
      <c r="FI669" s="2"/>
      <c r="FJ669" s="2"/>
      <c r="FK669" s="2"/>
      <c r="FL669" s="2"/>
      <c r="FM669" s="2"/>
      <c r="FN669" s="2"/>
      <c r="FO669" s="2"/>
      <c r="FP669" s="2"/>
      <c r="FQ669" s="2"/>
      <c r="FR669" s="2"/>
      <c r="FS669" s="2"/>
      <c r="FT669" s="2"/>
      <c r="FU669" s="2"/>
      <c r="FV669" s="2"/>
      <c r="FW669" s="2"/>
      <c r="FX669" s="2"/>
      <c r="FY669" s="2"/>
      <c r="FZ669" s="2"/>
      <c r="GA669" s="2"/>
      <c r="GB669" s="2"/>
      <c r="GC669" s="2"/>
      <c r="GD669" s="2"/>
      <c r="GE669" s="2"/>
      <c r="GF669" s="2"/>
      <c r="GG669" s="2"/>
      <c r="GH669" s="2"/>
      <c r="GI669" s="2"/>
      <c r="GJ669" s="2"/>
      <c r="GK669" s="2"/>
      <c r="GL669" s="2"/>
      <c r="GM669" s="2"/>
      <c r="GN669" s="2"/>
      <c r="GO669" s="2"/>
      <c r="GP669" s="2"/>
      <c r="GQ669" s="2"/>
      <c r="GR669" s="2"/>
      <c r="GS669" s="2"/>
      <c r="GT669" s="2"/>
      <c r="GU669" s="2"/>
      <c r="GV669" s="2"/>
      <c r="GW669" s="2"/>
      <c r="GX669" s="2"/>
      <c r="GY669" s="2"/>
      <c r="GZ669" s="2"/>
      <c r="HA669" s="2"/>
      <c r="HB669" s="2"/>
      <c r="HC669" s="2"/>
      <c r="HD669" s="2"/>
      <c r="HE669" s="2"/>
      <c r="HF669" s="2"/>
      <c r="HG669" s="2"/>
      <c r="HH669" s="2"/>
      <c r="HI669" s="2"/>
      <c r="HJ669" s="2"/>
      <c r="HK669" s="2"/>
      <c r="HL669" s="2"/>
      <c r="HM669" s="2"/>
      <c r="HN669" s="2"/>
      <c r="HO669" s="2"/>
      <c r="HP669" s="2"/>
      <c r="HQ669" s="2"/>
      <c r="HR669" s="2"/>
      <c r="HS669" s="2"/>
      <c r="HT669" s="2"/>
      <c r="HU669" s="2"/>
      <c r="HV669" s="2"/>
      <c r="HW669" s="2"/>
      <c r="HX669" s="2"/>
      <c r="HY669" s="2"/>
      <c r="HZ669" s="2"/>
      <c r="IA669" s="2"/>
      <c r="IB669" s="2"/>
      <c r="IC669" s="2"/>
      <c r="ID669" s="2"/>
      <c r="IE669" s="2"/>
      <c r="IF669" s="2"/>
      <c r="IG669" s="2"/>
      <c r="IH669" s="2"/>
      <c r="II669" s="2"/>
      <c r="IJ669" s="2"/>
      <c r="IK669" s="2"/>
      <c r="IL669" s="2"/>
      <c r="IM669" s="2"/>
      <c r="IN669" s="2"/>
      <c r="IO669" s="2"/>
      <c r="IP669" s="2"/>
      <c r="IQ669" s="2"/>
      <c r="IR669" s="2"/>
      <c r="IS669" s="2"/>
    </row>
    <row r="670" spans="1:253" s="34" customFormat="1" ht="12.75" x14ac:dyDescent="0.2">
      <c r="A670" s="8"/>
      <c r="B670" s="7"/>
      <c r="C670" s="7"/>
      <c r="D670" s="7"/>
      <c r="E670" s="6"/>
      <c r="F670" s="31">
        <f>F656-F669</f>
        <v>0</v>
      </c>
      <c r="G670" s="31">
        <f>G656-G669</f>
        <v>0</v>
      </c>
      <c r="H670" s="2"/>
      <c r="I670" s="31"/>
      <c r="J670" s="31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  <c r="CA670" s="2"/>
      <c r="CB670" s="2"/>
      <c r="CC670" s="2"/>
      <c r="CD670" s="2"/>
      <c r="CE670" s="2"/>
      <c r="CF670" s="2"/>
      <c r="CG670" s="2"/>
      <c r="CH670" s="2"/>
      <c r="CI670" s="2"/>
      <c r="CJ670" s="2"/>
      <c r="CK670" s="2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  <c r="CW670" s="2"/>
      <c r="CX670" s="2"/>
      <c r="CY670" s="2"/>
      <c r="CZ670" s="2"/>
      <c r="DA670" s="2"/>
      <c r="DB670" s="2"/>
      <c r="DC670" s="2"/>
      <c r="DD670" s="2"/>
      <c r="DE670" s="2"/>
      <c r="DF670" s="2"/>
      <c r="DG670" s="2"/>
      <c r="DH670" s="2"/>
      <c r="DI670" s="2"/>
      <c r="DJ670" s="2"/>
      <c r="DK670" s="2"/>
      <c r="DL670" s="2"/>
      <c r="DM670" s="2"/>
      <c r="DN670" s="2"/>
      <c r="DO670" s="2"/>
      <c r="DP670" s="2"/>
      <c r="DQ670" s="2"/>
      <c r="DR670" s="2"/>
      <c r="DS670" s="2"/>
      <c r="DT670" s="2"/>
      <c r="DU670" s="2"/>
      <c r="DV670" s="2"/>
      <c r="DW670" s="2"/>
      <c r="DX670" s="2"/>
      <c r="DY670" s="2"/>
      <c r="DZ670" s="2"/>
      <c r="EA670" s="2"/>
      <c r="EB670" s="2"/>
      <c r="EC670" s="2"/>
      <c r="ED670" s="2"/>
      <c r="EE670" s="2"/>
      <c r="EF670" s="2"/>
      <c r="EG670" s="2"/>
      <c r="EH670" s="2"/>
      <c r="EI670" s="2"/>
      <c r="EJ670" s="2"/>
      <c r="EK670" s="2"/>
      <c r="EL670" s="2"/>
      <c r="EM670" s="2"/>
      <c r="EN670" s="2"/>
      <c r="EO670" s="2"/>
      <c r="EP670" s="2"/>
      <c r="EQ670" s="2"/>
      <c r="ER670" s="2"/>
      <c r="ES670" s="2"/>
      <c r="ET670" s="2"/>
      <c r="EU670" s="2"/>
      <c r="EV670" s="2"/>
      <c r="EW670" s="2"/>
      <c r="EX670" s="2"/>
      <c r="EY670" s="2"/>
      <c r="EZ670" s="2"/>
      <c r="FA670" s="2"/>
      <c r="FB670" s="2"/>
      <c r="FC670" s="2"/>
      <c r="FD670" s="2"/>
      <c r="FE670" s="2"/>
      <c r="FF670" s="2"/>
      <c r="FG670" s="2"/>
      <c r="FH670" s="2"/>
      <c r="FI670" s="2"/>
      <c r="FJ670" s="2"/>
      <c r="FK670" s="2"/>
      <c r="FL670" s="2"/>
      <c r="FM670" s="2"/>
      <c r="FN670" s="2"/>
      <c r="FO670" s="2"/>
      <c r="FP670" s="2"/>
      <c r="FQ670" s="2"/>
      <c r="FR670" s="2"/>
      <c r="FS670" s="2"/>
      <c r="FT670" s="2"/>
      <c r="FU670" s="2"/>
      <c r="FV670" s="2"/>
      <c r="FW670" s="2"/>
      <c r="FX670" s="2"/>
      <c r="FY670" s="2"/>
      <c r="FZ670" s="2"/>
      <c r="GA670" s="2"/>
      <c r="GB670" s="2"/>
      <c r="GC670" s="2"/>
      <c r="GD670" s="2"/>
      <c r="GE670" s="2"/>
      <c r="GF670" s="2"/>
      <c r="GG670" s="2"/>
      <c r="GH670" s="2"/>
      <c r="GI670" s="2"/>
      <c r="GJ670" s="2"/>
      <c r="GK670" s="2"/>
      <c r="GL670" s="2"/>
      <c r="GM670" s="2"/>
      <c r="GN670" s="2"/>
      <c r="GO670" s="2"/>
      <c r="GP670" s="2"/>
      <c r="GQ670" s="2"/>
      <c r="GR670" s="2"/>
      <c r="GS670" s="2"/>
      <c r="GT670" s="2"/>
      <c r="GU670" s="2"/>
      <c r="GV670" s="2"/>
      <c r="GW670" s="2"/>
      <c r="GX670" s="2"/>
      <c r="GY670" s="2"/>
      <c r="GZ670" s="2"/>
      <c r="HA670" s="2"/>
      <c r="HB670" s="2"/>
      <c r="HC670" s="2"/>
      <c r="HD670" s="2"/>
      <c r="HE670" s="2"/>
      <c r="HF670" s="2"/>
      <c r="HG670" s="2"/>
      <c r="HH670" s="2"/>
      <c r="HI670" s="2"/>
      <c r="HJ670" s="2"/>
      <c r="HK670" s="2"/>
      <c r="HL670" s="2"/>
      <c r="HM670" s="2"/>
      <c r="HN670" s="2"/>
      <c r="HO670" s="2"/>
      <c r="HP670" s="2"/>
      <c r="HQ670" s="2"/>
      <c r="HR670" s="2"/>
      <c r="HS670" s="2"/>
      <c r="HT670" s="2"/>
      <c r="HU670" s="2"/>
      <c r="HV670" s="2"/>
      <c r="HW670" s="2"/>
      <c r="HX670" s="2"/>
      <c r="HY670" s="2"/>
      <c r="HZ670" s="2"/>
      <c r="IA670" s="2"/>
      <c r="IB670" s="2"/>
      <c r="IC670" s="2"/>
      <c r="ID670" s="2"/>
      <c r="IE670" s="2"/>
      <c r="IF670" s="2"/>
      <c r="IG670" s="2"/>
      <c r="IH670" s="2"/>
      <c r="II670" s="2"/>
      <c r="IJ670" s="2"/>
      <c r="IK670" s="2"/>
      <c r="IL670" s="2"/>
      <c r="IM670" s="2"/>
      <c r="IN670" s="2"/>
      <c r="IO670" s="2"/>
      <c r="IP670" s="2"/>
      <c r="IQ670" s="2"/>
      <c r="IR670" s="2"/>
      <c r="IS670" s="2"/>
    </row>
    <row r="671" spans="1:253" s="34" customFormat="1" ht="12.75" x14ac:dyDescent="0.2">
      <c r="A671" s="8"/>
      <c r="B671" s="7"/>
      <c r="C671" s="7"/>
      <c r="D671" s="7"/>
      <c r="E671" s="6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  <c r="CA671" s="2"/>
      <c r="CB671" s="2"/>
      <c r="CC671" s="2"/>
      <c r="CD671" s="2"/>
      <c r="CE671" s="2"/>
      <c r="CF671" s="2"/>
      <c r="CG671" s="2"/>
      <c r="CH671" s="2"/>
      <c r="CI671" s="2"/>
      <c r="CJ671" s="2"/>
      <c r="CK671" s="2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Y671" s="2"/>
      <c r="CZ671" s="2"/>
      <c r="DA671" s="2"/>
      <c r="DB671" s="2"/>
      <c r="DC671" s="2"/>
      <c r="DD671" s="2"/>
      <c r="DE671" s="2"/>
      <c r="DF671" s="2"/>
      <c r="DG671" s="2"/>
      <c r="DH671" s="2"/>
      <c r="DI671" s="2"/>
      <c r="DJ671" s="2"/>
      <c r="DK671" s="2"/>
      <c r="DL671" s="2"/>
      <c r="DM671" s="2"/>
      <c r="DN671" s="2"/>
      <c r="DO671" s="2"/>
      <c r="DP671" s="2"/>
      <c r="DQ671" s="2"/>
      <c r="DR671" s="2"/>
      <c r="DS671" s="2"/>
      <c r="DT671" s="2"/>
      <c r="DU671" s="2"/>
      <c r="DV671" s="2"/>
      <c r="DW671" s="2"/>
      <c r="DX671" s="2"/>
      <c r="DY671" s="2"/>
      <c r="DZ671" s="2"/>
      <c r="EA671" s="2"/>
      <c r="EB671" s="2"/>
      <c r="EC671" s="2"/>
      <c r="ED671" s="2"/>
      <c r="EE671" s="2"/>
      <c r="EF671" s="2"/>
      <c r="EG671" s="2"/>
      <c r="EH671" s="2"/>
      <c r="EI671" s="2"/>
      <c r="EJ671" s="2"/>
      <c r="EK671" s="2"/>
      <c r="EL671" s="2"/>
      <c r="EM671" s="2"/>
      <c r="EN671" s="2"/>
      <c r="EO671" s="2"/>
      <c r="EP671" s="2"/>
      <c r="EQ671" s="2"/>
      <c r="ER671" s="2"/>
      <c r="ES671" s="2"/>
      <c r="ET671" s="2"/>
      <c r="EU671" s="2"/>
      <c r="EV671" s="2"/>
      <c r="EW671" s="2"/>
      <c r="EX671" s="2"/>
      <c r="EY671" s="2"/>
      <c r="EZ671" s="2"/>
      <c r="FA671" s="2"/>
      <c r="FB671" s="2"/>
      <c r="FC671" s="2"/>
      <c r="FD671" s="2"/>
      <c r="FE671" s="2"/>
      <c r="FF671" s="2"/>
      <c r="FG671" s="2"/>
      <c r="FH671" s="2"/>
      <c r="FI671" s="2"/>
      <c r="FJ671" s="2"/>
      <c r="FK671" s="2"/>
      <c r="FL671" s="2"/>
      <c r="FM671" s="2"/>
      <c r="FN671" s="2"/>
      <c r="FO671" s="2"/>
      <c r="FP671" s="2"/>
      <c r="FQ671" s="2"/>
      <c r="FR671" s="2"/>
      <c r="FS671" s="2"/>
      <c r="FT671" s="2"/>
      <c r="FU671" s="2"/>
      <c r="FV671" s="2"/>
      <c r="FW671" s="2"/>
      <c r="FX671" s="2"/>
      <c r="FY671" s="2"/>
      <c r="FZ671" s="2"/>
      <c r="GA671" s="2"/>
      <c r="GB671" s="2"/>
      <c r="GC671" s="2"/>
      <c r="GD671" s="2"/>
      <c r="GE671" s="2"/>
      <c r="GF671" s="2"/>
      <c r="GG671" s="2"/>
      <c r="GH671" s="2"/>
      <c r="GI671" s="2"/>
      <c r="GJ671" s="2"/>
      <c r="GK671" s="2"/>
      <c r="GL671" s="2"/>
      <c r="GM671" s="2"/>
      <c r="GN671" s="2"/>
      <c r="GO671" s="2"/>
      <c r="GP671" s="2"/>
      <c r="GQ671" s="2"/>
      <c r="GR671" s="2"/>
      <c r="GS671" s="2"/>
      <c r="GT671" s="2"/>
      <c r="GU671" s="2"/>
      <c r="GV671" s="2"/>
      <c r="GW671" s="2"/>
      <c r="GX671" s="2"/>
      <c r="GY671" s="2"/>
      <c r="GZ671" s="2"/>
      <c r="HA671" s="2"/>
      <c r="HB671" s="2"/>
      <c r="HC671" s="2"/>
      <c r="HD671" s="2"/>
      <c r="HE671" s="2"/>
      <c r="HF671" s="2"/>
      <c r="HG671" s="2"/>
      <c r="HH671" s="2"/>
      <c r="HI671" s="2"/>
      <c r="HJ671" s="2"/>
      <c r="HK671" s="2"/>
      <c r="HL671" s="2"/>
      <c r="HM671" s="2"/>
      <c r="HN671" s="2"/>
      <c r="HO671" s="2"/>
      <c r="HP671" s="2"/>
      <c r="HQ671" s="2"/>
      <c r="HR671" s="2"/>
      <c r="HS671" s="2"/>
      <c r="HT671" s="2"/>
      <c r="HU671" s="2"/>
      <c r="HV671" s="2"/>
      <c r="HW671" s="2"/>
      <c r="HX671" s="2"/>
      <c r="HY671" s="2"/>
      <c r="HZ671" s="2"/>
      <c r="IA671" s="2"/>
      <c r="IB671" s="2"/>
      <c r="IC671" s="2"/>
      <c r="ID671" s="2"/>
      <c r="IE671" s="2"/>
      <c r="IF671" s="2"/>
      <c r="IG671" s="2"/>
      <c r="IH671" s="2"/>
      <c r="II671" s="2"/>
      <c r="IJ671" s="2"/>
      <c r="IK671" s="2"/>
      <c r="IL671" s="2"/>
      <c r="IM671" s="2"/>
      <c r="IN671" s="2"/>
      <c r="IO671" s="2"/>
      <c r="IP671" s="2"/>
      <c r="IQ671" s="2"/>
      <c r="IR671" s="2"/>
      <c r="IS671" s="2"/>
    </row>
    <row r="672" spans="1:253" s="34" customFormat="1" ht="12.75" x14ac:dyDescent="0.2">
      <c r="A672" s="8"/>
      <c r="B672" s="7"/>
      <c r="C672" s="7"/>
      <c r="D672" s="7"/>
      <c r="E672" s="6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  <c r="CW672" s="2"/>
      <c r="CX672" s="2"/>
      <c r="CY672" s="2"/>
      <c r="CZ672" s="2"/>
      <c r="DA672" s="2"/>
      <c r="DB672" s="2"/>
      <c r="DC672" s="2"/>
      <c r="DD672" s="2"/>
      <c r="DE672" s="2"/>
      <c r="DF672" s="2"/>
      <c r="DG672" s="2"/>
      <c r="DH672" s="2"/>
      <c r="DI672" s="2"/>
      <c r="DJ672" s="2"/>
      <c r="DK672" s="2"/>
      <c r="DL672" s="2"/>
      <c r="DM672" s="2"/>
      <c r="DN672" s="2"/>
      <c r="DO672" s="2"/>
      <c r="DP672" s="2"/>
      <c r="DQ672" s="2"/>
      <c r="DR672" s="2"/>
      <c r="DS672" s="2"/>
      <c r="DT672" s="2"/>
      <c r="DU672" s="2"/>
      <c r="DV672" s="2"/>
      <c r="DW672" s="2"/>
      <c r="DX672" s="2"/>
      <c r="DY672" s="2"/>
      <c r="DZ672" s="2"/>
      <c r="EA672" s="2"/>
      <c r="EB672" s="2"/>
      <c r="EC672" s="2"/>
      <c r="ED672" s="2"/>
      <c r="EE672" s="2"/>
      <c r="EF672" s="2"/>
      <c r="EG672" s="2"/>
      <c r="EH672" s="2"/>
      <c r="EI672" s="2"/>
      <c r="EJ672" s="2"/>
      <c r="EK672" s="2"/>
      <c r="EL672" s="2"/>
      <c r="EM672" s="2"/>
      <c r="EN672" s="2"/>
      <c r="EO672" s="2"/>
      <c r="EP672" s="2"/>
      <c r="EQ672" s="2"/>
      <c r="ER672" s="2"/>
      <c r="ES672" s="2"/>
      <c r="ET672" s="2"/>
      <c r="EU672" s="2"/>
      <c r="EV672" s="2"/>
      <c r="EW672" s="2"/>
      <c r="EX672" s="2"/>
      <c r="EY672" s="2"/>
      <c r="EZ672" s="2"/>
      <c r="FA672" s="2"/>
      <c r="FB672" s="2"/>
      <c r="FC672" s="2"/>
      <c r="FD672" s="2"/>
      <c r="FE672" s="2"/>
      <c r="FF672" s="2"/>
      <c r="FG672" s="2"/>
      <c r="FH672" s="2"/>
      <c r="FI672" s="2"/>
      <c r="FJ672" s="2"/>
      <c r="FK672" s="2"/>
      <c r="FL672" s="2"/>
      <c r="FM672" s="2"/>
      <c r="FN672" s="2"/>
      <c r="FO672" s="2"/>
      <c r="FP672" s="2"/>
      <c r="FQ672" s="2"/>
      <c r="FR672" s="2"/>
      <c r="FS672" s="2"/>
      <c r="FT672" s="2"/>
      <c r="FU672" s="2"/>
      <c r="FV672" s="2"/>
      <c r="FW672" s="2"/>
      <c r="FX672" s="2"/>
      <c r="FY672" s="2"/>
      <c r="FZ672" s="2"/>
      <c r="GA672" s="2"/>
      <c r="GB672" s="2"/>
      <c r="GC672" s="2"/>
      <c r="GD672" s="2"/>
      <c r="GE672" s="2"/>
      <c r="GF672" s="2"/>
      <c r="GG672" s="2"/>
      <c r="GH672" s="2"/>
      <c r="GI672" s="2"/>
      <c r="GJ672" s="2"/>
      <c r="GK672" s="2"/>
      <c r="GL672" s="2"/>
      <c r="GM672" s="2"/>
      <c r="GN672" s="2"/>
      <c r="GO672" s="2"/>
      <c r="GP672" s="2"/>
      <c r="GQ672" s="2"/>
      <c r="GR672" s="2"/>
      <c r="GS672" s="2"/>
      <c r="GT672" s="2"/>
      <c r="GU672" s="2"/>
      <c r="GV672" s="2"/>
      <c r="GW672" s="2"/>
      <c r="GX672" s="2"/>
      <c r="GY672" s="2"/>
      <c r="GZ672" s="2"/>
      <c r="HA672" s="2"/>
      <c r="HB672" s="2"/>
      <c r="HC672" s="2"/>
      <c r="HD672" s="2"/>
      <c r="HE672" s="2"/>
      <c r="HF672" s="2"/>
      <c r="HG672" s="2"/>
      <c r="HH672" s="2"/>
      <c r="HI672" s="2"/>
      <c r="HJ672" s="2"/>
      <c r="HK672" s="2"/>
      <c r="HL672" s="2"/>
      <c r="HM672" s="2"/>
      <c r="HN672" s="2"/>
      <c r="HO672" s="2"/>
      <c r="HP672" s="2"/>
      <c r="HQ672" s="2"/>
      <c r="HR672" s="2"/>
      <c r="HS672" s="2"/>
      <c r="HT672" s="2"/>
      <c r="HU672" s="2"/>
      <c r="HV672" s="2"/>
      <c r="HW672" s="2"/>
      <c r="HX672" s="2"/>
      <c r="HY672" s="2"/>
      <c r="HZ672" s="2"/>
      <c r="IA672" s="2"/>
      <c r="IB672" s="2"/>
      <c r="IC672" s="2"/>
      <c r="ID672" s="2"/>
      <c r="IE672" s="2"/>
      <c r="IF672" s="2"/>
      <c r="IG672" s="2"/>
      <c r="IH672" s="2"/>
      <c r="II672" s="2"/>
      <c r="IJ672" s="2"/>
      <c r="IK672" s="2"/>
      <c r="IL672" s="2"/>
      <c r="IM672" s="2"/>
      <c r="IN672" s="2"/>
      <c r="IO672" s="2"/>
      <c r="IP672" s="2"/>
      <c r="IQ672" s="2"/>
      <c r="IR672" s="2"/>
      <c r="IS672" s="2"/>
    </row>
    <row r="673" spans="1:253" s="34" customFormat="1" ht="12.75" x14ac:dyDescent="0.2">
      <c r="A673" s="8"/>
      <c r="B673" s="7"/>
      <c r="C673" s="7"/>
      <c r="D673" s="7"/>
      <c r="E673" s="6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  <c r="CA673" s="2"/>
      <c r="CB673" s="2"/>
      <c r="CC673" s="2"/>
      <c r="CD673" s="2"/>
      <c r="CE673" s="2"/>
      <c r="CF673" s="2"/>
      <c r="CG673" s="2"/>
      <c r="CH673" s="2"/>
      <c r="CI673" s="2"/>
      <c r="CJ673" s="2"/>
      <c r="CK673" s="2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Y673" s="2"/>
      <c r="CZ673" s="2"/>
      <c r="DA673" s="2"/>
      <c r="DB673" s="2"/>
      <c r="DC673" s="2"/>
      <c r="DD673" s="2"/>
      <c r="DE673" s="2"/>
      <c r="DF673" s="2"/>
      <c r="DG673" s="2"/>
      <c r="DH673" s="2"/>
      <c r="DI673" s="2"/>
      <c r="DJ673" s="2"/>
      <c r="DK673" s="2"/>
      <c r="DL673" s="2"/>
      <c r="DM673" s="2"/>
      <c r="DN673" s="2"/>
      <c r="DO673" s="2"/>
      <c r="DP673" s="2"/>
      <c r="DQ673" s="2"/>
      <c r="DR673" s="2"/>
      <c r="DS673" s="2"/>
      <c r="DT673" s="2"/>
      <c r="DU673" s="2"/>
      <c r="DV673" s="2"/>
      <c r="DW673" s="2"/>
      <c r="DX673" s="2"/>
      <c r="DY673" s="2"/>
      <c r="DZ673" s="2"/>
      <c r="EA673" s="2"/>
      <c r="EB673" s="2"/>
      <c r="EC673" s="2"/>
      <c r="ED673" s="2"/>
      <c r="EE673" s="2"/>
      <c r="EF673" s="2"/>
      <c r="EG673" s="2"/>
      <c r="EH673" s="2"/>
      <c r="EI673" s="2"/>
      <c r="EJ673" s="2"/>
      <c r="EK673" s="2"/>
      <c r="EL673" s="2"/>
      <c r="EM673" s="2"/>
      <c r="EN673" s="2"/>
      <c r="EO673" s="2"/>
      <c r="EP673" s="2"/>
      <c r="EQ673" s="2"/>
      <c r="ER673" s="2"/>
      <c r="ES673" s="2"/>
      <c r="ET673" s="2"/>
      <c r="EU673" s="2"/>
      <c r="EV673" s="2"/>
      <c r="EW673" s="2"/>
      <c r="EX673" s="2"/>
      <c r="EY673" s="2"/>
      <c r="EZ673" s="2"/>
      <c r="FA673" s="2"/>
      <c r="FB673" s="2"/>
      <c r="FC673" s="2"/>
      <c r="FD673" s="2"/>
      <c r="FE673" s="2"/>
      <c r="FF673" s="2"/>
      <c r="FG673" s="2"/>
      <c r="FH673" s="2"/>
      <c r="FI673" s="2"/>
      <c r="FJ673" s="2"/>
      <c r="FK673" s="2"/>
      <c r="FL673" s="2"/>
      <c r="FM673" s="2"/>
      <c r="FN673" s="2"/>
      <c r="FO673" s="2"/>
      <c r="FP673" s="2"/>
      <c r="FQ673" s="2"/>
      <c r="FR673" s="2"/>
      <c r="FS673" s="2"/>
      <c r="FT673" s="2"/>
      <c r="FU673" s="2"/>
      <c r="FV673" s="2"/>
      <c r="FW673" s="2"/>
      <c r="FX673" s="2"/>
      <c r="FY673" s="2"/>
      <c r="FZ673" s="2"/>
      <c r="GA673" s="2"/>
      <c r="GB673" s="2"/>
      <c r="GC673" s="2"/>
      <c r="GD673" s="2"/>
      <c r="GE673" s="2"/>
      <c r="GF673" s="2"/>
      <c r="GG673" s="2"/>
      <c r="GH673" s="2"/>
      <c r="GI673" s="2"/>
      <c r="GJ673" s="2"/>
      <c r="GK673" s="2"/>
      <c r="GL673" s="2"/>
      <c r="GM673" s="2"/>
      <c r="GN673" s="2"/>
      <c r="GO673" s="2"/>
      <c r="GP673" s="2"/>
      <c r="GQ673" s="2"/>
      <c r="GR673" s="2"/>
      <c r="GS673" s="2"/>
      <c r="GT673" s="2"/>
      <c r="GU673" s="2"/>
      <c r="GV673" s="2"/>
      <c r="GW673" s="2"/>
      <c r="GX673" s="2"/>
      <c r="GY673" s="2"/>
      <c r="GZ673" s="2"/>
      <c r="HA673" s="2"/>
      <c r="HB673" s="2"/>
      <c r="HC673" s="2"/>
      <c r="HD673" s="2"/>
      <c r="HE673" s="2"/>
      <c r="HF673" s="2"/>
      <c r="HG673" s="2"/>
      <c r="HH673" s="2"/>
      <c r="HI673" s="2"/>
      <c r="HJ673" s="2"/>
      <c r="HK673" s="2"/>
      <c r="HL673" s="2"/>
      <c r="HM673" s="2"/>
      <c r="HN673" s="2"/>
      <c r="HO673" s="2"/>
      <c r="HP673" s="2"/>
      <c r="HQ673" s="2"/>
      <c r="HR673" s="2"/>
      <c r="HS673" s="2"/>
      <c r="HT673" s="2"/>
      <c r="HU673" s="2"/>
      <c r="HV673" s="2"/>
      <c r="HW673" s="2"/>
      <c r="HX673" s="2"/>
      <c r="HY673" s="2"/>
      <c r="HZ673" s="2"/>
      <c r="IA673" s="2"/>
      <c r="IB673" s="2"/>
      <c r="IC673" s="2"/>
      <c r="ID673" s="2"/>
      <c r="IE673" s="2"/>
      <c r="IF673" s="2"/>
      <c r="IG673" s="2"/>
      <c r="IH673" s="2"/>
      <c r="II673" s="2"/>
      <c r="IJ673" s="2"/>
      <c r="IK673" s="2"/>
      <c r="IL673" s="2"/>
      <c r="IM673" s="2"/>
      <c r="IN673" s="2"/>
      <c r="IO673" s="2"/>
      <c r="IP673" s="2"/>
      <c r="IQ673" s="2"/>
      <c r="IR673" s="2"/>
      <c r="IS673" s="2"/>
    </row>
    <row r="674" spans="1:253" s="34" customFormat="1" ht="12.75" x14ac:dyDescent="0.2">
      <c r="A674" s="8"/>
      <c r="B674" s="7"/>
      <c r="C674" s="7"/>
      <c r="D674" s="7"/>
      <c r="E674" s="6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  <c r="CA674" s="2"/>
      <c r="CB674" s="2"/>
      <c r="CC674" s="2"/>
      <c r="CD674" s="2"/>
      <c r="CE674" s="2"/>
      <c r="CF674" s="2"/>
      <c r="CG674" s="2"/>
      <c r="CH674" s="2"/>
      <c r="CI674" s="2"/>
      <c r="CJ674" s="2"/>
      <c r="CK674" s="2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  <c r="CW674" s="2"/>
      <c r="CX674" s="2"/>
      <c r="CY674" s="2"/>
      <c r="CZ674" s="2"/>
      <c r="DA674" s="2"/>
      <c r="DB674" s="2"/>
      <c r="DC674" s="2"/>
      <c r="DD674" s="2"/>
      <c r="DE674" s="2"/>
      <c r="DF674" s="2"/>
      <c r="DG674" s="2"/>
      <c r="DH674" s="2"/>
      <c r="DI674" s="2"/>
      <c r="DJ674" s="2"/>
      <c r="DK674" s="2"/>
      <c r="DL674" s="2"/>
      <c r="DM674" s="2"/>
      <c r="DN674" s="2"/>
      <c r="DO674" s="2"/>
      <c r="DP674" s="2"/>
      <c r="DQ674" s="2"/>
      <c r="DR674" s="2"/>
      <c r="DS674" s="2"/>
      <c r="DT674" s="2"/>
      <c r="DU674" s="2"/>
      <c r="DV674" s="2"/>
      <c r="DW674" s="2"/>
      <c r="DX674" s="2"/>
      <c r="DY674" s="2"/>
      <c r="DZ674" s="2"/>
      <c r="EA674" s="2"/>
      <c r="EB674" s="2"/>
      <c r="EC674" s="2"/>
      <c r="ED674" s="2"/>
      <c r="EE674" s="2"/>
      <c r="EF674" s="2"/>
      <c r="EG674" s="2"/>
      <c r="EH674" s="2"/>
      <c r="EI674" s="2"/>
      <c r="EJ674" s="2"/>
      <c r="EK674" s="2"/>
      <c r="EL674" s="2"/>
      <c r="EM674" s="2"/>
      <c r="EN674" s="2"/>
      <c r="EO674" s="2"/>
      <c r="EP674" s="2"/>
      <c r="EQ674" s="2"/>
      <c r="ER674" s="2"/>
      <c r="ES674" s="2"/>
      <c r="ET674" s="2"/>
      <c r="EU674" s="2"/>
      <c r="EV674" s="2"/>
      <c r="EW674" s="2"/>
      <c r="EX674" s="2"/>
      <c r="EY674" s="2"/>
      <c r="EZ674" s="2"/>
      <c r="FA674" s="2"/>
      <c r="FB674" s="2"/>
      <c r="FC674" s="2"/>
      <c r="FD674" s="2"/>
      <c r="FE674" s="2"/>
      <c r="FF674" s="2"/>
      <c r="FG674" s="2"/>
      <c r="FH674" s="2"/>
      <c r="FI674" s="2"/>
      <c r="FJ674" s="2"/>
      <c r="FK674" s="2"/>
      <c r="FL674" s="2"/>
      <c r="FM674" s="2"/>
      <c r="FN674" s="2"/>
      <c r="FO674" s="2"/>
      <c r="FP674" s="2"/>
      <c r="FQ674" s="2"/>
      <c r="FR674" s="2"/>
      <c r="FS674" s="2"/>
      <c r="FT674" s="2"/>
      <c r="FU674" s="2"/>
      <c r="FV674" s="2"/>
      <c r="FW674" s="2"/>
      <c r="FX674" s="2"/>
      <c r="FY674" s="2"/>
      <c r="FZ674" s="2"/>
      <c r="GA674" s="2"/>
      <c r="GB674" s="2"/>
      <c r="GC674" s="2"/>
      <c r="GD674" s="2"/>
      <c r="GE674" s="2"/>
      <c r="GF674" s="2"/>
      <c r="GG674" s="2"/>
      <c r="GH674" s="2"/>
      <c r="GI674" s="2"/>
      <c r="GJ674" s="2"/>
      <c r="GK674" s="2"/>
      <c r="GL674" s="2"/>
      <c r="GM674" s="2"/>
      <c r="GN674" s="2"/>
      <c r="GO674" s="2"/>
      <c r="GP674" s="2"/>
      <c r="GQ674" s="2"/>
      <c r="GR674" s="2"/>
      <c r="GS674" s="2"/>
      <c r="GT674" s="2"/>
      <c r="GU674" s="2"/>
      <c r="GV674" s="2"/>
      <c r="GW674" s="2"/>
      <c r="GX674" s="2"/>
      <c r="GY674" s="2"/>
      <c r="GZ674" s="2"/>
      <c r="HA674" s="2"/>
      <c r="HB674" s="2"/>
      <c r="HC674" s="2"/>
      <c r="HD674" s="2"/>
      <c r="HE674" s="2"/>
      <c r="HF674" s="2"/>
      <c r="HG674" s="2"/>
      <c r="HH674" s="2"/>
      <c r="HI674" s="2"/>
      <c r="HJ674" s="2"/>
      <c r="HK674" s="2"/>
      <c r="HL674" s="2"/>
      <c r="HM674" s="2"/>
      <c r="HN674" s="2"/>
      <c r="HO674" s="2"/>
      <c r="HP674" s="2"/>
      <c r="HQ674" s="2"/>
      <c r="HR674" s="2"/>
      <c r="HS674" s="2"/>
      <c r="HT674" s="2"/>
      <c r="HU674" s="2"/>
      <c r="HV674" s="2"/>
      <c r="HW674" s="2"/>
      <c r="HX674" s="2"/>
      <c r="HY674" s="2"/>
      <c r="HZ674" s="2"/>
      <c r="IA674" s="2"/>
      <c r="IB674" s="2"/>
      <c r="IC674" s="2"/>
      <c r="ID674" s="2"/>
      <c r="IE674" s="2"/>
      <c r="IF674" s="2"/>
      <c r="IG674" s="2"/>
      <c r="IH674" s="2"/>
      <c r="II674" s="2"/>
      <c r="IJ674" s="2"/>
      <c r="IK674" s="2"/>
      <c r="IL674" s="2"/>
      <c r="IM674" s="2"/>
      <c r="IN674" s="2"/>
      <c r="IO674" s="2"/>
      <c r="IP674" s="2"/>
      <c r="IQ674" s="2"/>
      <c r="IR674" s="2"/>
      <c r="IS674" s="2"/>
    </row>
    <row r="675" spans="1:253" s="34" customFormat="1" ht="12.75" x14ac:dyDescent="0.2">
      <c r="A675" s="8"/>
      <c r="B675" s="7"/>
      <c r="C675" s="7"/>
      <c r="D675" s="7"/>
      <c r="E675" s="6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  <c r="CW675" s="2"/>
      <c r="CX675" s="2"/>
      <c r="CY675" s="2"/>
      <c r="CZ675" s="2"/>
      <c r="DA675" s="2"/>
      <c r="DB675" s="2"/>
      <c r="DC675" s="2"/>
      <c r="DD675" s="2"/>
      <c r="DE675" s="2"/>
      <c r="DF675" s="2"/>
      <c r="DG675" s="2"/>
      <c r="DH675" s="2"/>
      <c r="DI675" s="2"/>
      <c r="DJ675" s="2"/>
      <c r="DK675" s="2"/>
      <c r="DL675" s="2"/>
      <c r="DM675" s="2"/>
      <c r="DN675" s="2"/>
      <c r="DO675" s="2"/>
      <c r="DP675" s="2"/>
      <c r="DQ675" s="2"/>
      <c r="DR675" s="2"/>
      <c r="DS675" s="2"/>
      <c r="DT675" s="2"/>
      <c r="DU675" s="2"/>
      <c r="DV675" s="2"/>
      <c r="DW675" s="2"/>
      <c r="DX675" s="2"/>
      <c r="DY675" s="2"/>
      <c r="DZ675" s="2"/>
      <c r="EA675" s="2"/>
      <c r="EB675" s="2"/>
      <c r="EC675" s="2"/>
      <c r="ED675" s="2"/>
      <c r="EE675" s="2"/>
      <c r="EF675" s="2"/>
      <c r="EG675" s="2"/>
      <c r="EH675" s="2"/>
      <c r="EI675" s="2"/>
      <c r="EJ675" s="2"/>
      <c r="EK675" s="2"/>
      <c r="EL675" s="2"/>
      <c r="EM675" s="2"/>
      <c r="EN675" s="2"/>
      <c r="EO675" s="2"/>
      <c r="EP675" s="2"/>
      <c r="EQ675" s="2"/>
      <c r="ER675" s="2"/>
      <c r="ES675" s="2"/>
      <c r="ET675" s="2"/>
      <c r="EU675" s="2"/>
      <c r="EV675" s="2"/>
      <c r="EW675" s="2"/>
      <c r="EX675" s="2"/>
      <c r="EY675" s="2"/>
      <c r="EZ675" s="2"/>
      <c r="FA675" s="2"/>
      <c r="FB675" s="2"/>
      <c r="FC675" s="2"/>
      <c r="FD675" s="2"/>
      <c r="FE675" s="2"/>
      <c r="FF675" s="2"/>
      <c r="FG675" s="2"/>
      <c r="FH675" s="2"/>
      <c r="FI675" s="2"/>
      <c r="FJ675" s="2"/>
      <c r="FK675" s="2"/>
      <c r="FL675" s="2"/>
      <c r="FM675" s="2"/>
      <c r="FN675" s="2"/>
      <c r="FO675" s="2"/>
      <c r="FP675" s="2"/>
      <c r="FQ675" s="2"/>
      <c r="FR675" s="2"/>
      <c r="FS675" s="2"/>
      <c r="FT675" s="2"/>
      <c r="FU675" s="2"/>
      <c r="FV675" s="2"/>
      <c r="FW675" s="2"/>
      <c r="FX675" s="2"/>
      <c r="FY675" s="2"/>
      <c r="FZ675" s="2"/>
      <c r="GA675" s="2"/>
      <c r="GB675" s="2"/>
      <c r="GC675" s="2"/>
      <c r="GD675" s="2"/>
      <c r="GE675" s="2"/>
      <c r="GF675" s="2"/>
      <c r="GG675" s="2"/>
      <c r="GH675" s="2"/>
      <c r="GI675" s="2"/>
      <c r="GJ675" s="2"/>
      <c r="GK675" s="2"/>
      <c r="GL675" s="2"/>
      <c r="GM675" s="2"/>
      <c r="GN675" s="2"/>
      <c r="GO675" s="2"/>
      <c r="GP675" s="2"/>
      <c r="GQ675" s="2"/>
      <c r="GR675" s="2"/>
      <c r="GS675" s="2"/>
      <c r="GT675" s="2"/>
      <c r="GU675" s="2"/>
      <c r="GV675" s="2"/>
      <c r="GW675" s="2"/>
      <c r="GX675" s="2"/>
      <c r="GY675" s="2"/>
      <c r="GZ675" s="2"/>
      <c r="HA675" s="2"/>
      <c r="HB675" s="2"/>
      <c r="HC675" s="2"/>
      <c r="HD675" s="2"/>
      <c r="HE675" s="2"/>
      <c r="HF675" s="2"/>
      <c r="HG675" s="2"/>
      <c r="HH675" s="2"/>
      <c r="HI675" s="2"/>
      <c r="HJ675" s="2"/>
      <c r="HK675" s="2"/>
      <c r="HL675" s="2"/>
      <c r="HM675" s="2"/>
      <c r="HN675" s="2"/>
      <c r="HO675" s="2"/>
      <c r="HP675" s="2"/>
      <c r="HQ675" s="2"/>
      <c r="HR675" s="2"/>
      <c r="HS675" s="2"/>
      <c r="HT675" s="2"/>
      <c r="HU675" s="2"/>
      <c r="HV675" s="2"/>
      <c r="HW675" s="2"/>
      <c r="HX675" s="2"/>
      <c r="HY675" s="2"/>
      <c r="HZ675" s="2"/>
      <c r="IA675" s="2"/>
      <c r="IB675" s="2"/>
      <c r="IC675" s="2"/>
      <c r="ID675" s="2"/>
      <c r="IE675" s="2"/>
      <c r="IF675" s="2"/>
      <c r="IG675" s="2"/>
      <c r="IH675" s="2"/>
      <c r="II675" s="2"/>
      <c r="IJ675" s="2"/>
      <c r="IK675" s="2"/>
      <c r="IL675" s="2"/>
      <c r="IM675" s="2"/>
      <c r="IN675" s="2"/>
      <c r="IO675" s="2"/>
      <c r="IP675" s="2"/>
      <c r="IQ675" s="2"/>
      <c r="IR675" s="2"/>
      <c r="IS675" s="2"/>
    </row>
    <row r="676" spans="1:253" s="34" customFormat="1" ht="12.75" x14ac:dyDescent="0.2">
      <c r="A676" s="8"/>
      <c r="B676" s="7"/>
      <c r="C676" s="7"/>
      <c r="D676" s="7"/>
      <c r="E676" s="6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  <c r="CW676" s="2"/>
      <c r="CX676" s="2"/>
      <c r="CY676" s="2"/>
      <c r="CZ676" s="2"/>
      <c r="DA676" s="2"/>
      <c r="DB676" s="2"/>
      <c r="DC676" s="2"/>
      <c r="DD676" s="2"/>
      <c r="DE676" s="2"/>
      <c r="DF676" s="2"/>
      <c r="DG676" s="2"/>
      <c r="DH676" s="2"/>
      <c r="DI676" s="2"/>
      <c r="DJ676" s="2"/>
      <c r="DK676" s="2"/>
      <c r="DL676" s="2"/>
      <c r="DM676" s="2"/>
      <c r="DN676" s="2"/>
      <c r="DO676" s="2"/>
      <c r="DP676" s="2"/>
      <c r="DQ676" s="2"/>
      <c r="DR676" s="2"/>
      <c r="DS676" s="2"/>
      <c r="DT676" s="2"/>
      <c r="DU676" s="2"/>
      <c r="DV676" s="2"/>
      <c r="DW676" s="2"/>
      <c r="DX676" s="2"/>
      <c r="DY676" s="2"/>
      <c r="DZ676" s="2"/>
      <c r="EA676" s="2"/>
      <c r="EB676" s="2"/>
      <c r="EC676" s="2"/>
      <c r="ED676" s="2"/>
      <c r="EE676" s="2"/>
      <c r="EF676" s="2"/>
      <c r="EG676" s="2"/>
      <c r="EH676" s="2"/>
      <c r="EI676" s="2"/>
      <c r="EJ676" s="2"/>
      <c r="EK676" s="2"/>
      <c r="EL676" s="2"/>
      <c r="EM676" s="2"/>
      <c r="EN676" s="2"/>
      <c r="EO676" s="2"/>
      <c r="EP676" s="2"/>
      <c r="EQ676" s="2"/>
      <c r="ER676" s="2"/>
      <c r="ES676" s="2"/>
      <c r="ET676" s="2"/>
      <c r="EU676" s="2"/>
      <c r="EV676" s="2"/>
      <c r="EW676" s="2"/>
      <c r="EX676" s="2"/>
      <c r="EY676" s="2"/>
      <c r="EZ676" s="2"/>
      <c r="FA676" s="2"/>
      <c r="FB676" s="2"/>
      <c r="FC676" s="2"/>
      <c r="FD676" s="2"/>
      <c r="FE676" s="2"/>
      <c r="FF676" s="2"/>
      <c r="FG676" s="2"/>
      <c r="FH676" s="2"/>
      <c r="FI676" s="2"/>
      <c r="FJ676" s="2"/>
      <c r="FK676" s="2"/>
      <c r="FL676" s="2"/>
      <c r="FM676" s="2"/>
      <c r="FN676" s="2"/>
      <c r="FO676" s="2"/>
      <c r="FP676" s="2"/>
      <c r="FQ676" s="2"/>
      <c r="FR676" s="2"/>
      <c r="FS676" s="2"/>
      <c r="FT676" s="2"/>
      <c r="FU676" s="2"/>
      <c r="FV676" s="2"/>
      <c r="FW676" s="2"/>
      <c r="FX676" s="2"/>
      <c r="FY676" s="2"/>
      <c r="FZ676" s="2"/>
      <c r="GA676" s="2"/>
      <c r="GB676" s="2"/>
      <c r="GC676" s="2"/>
      <c r="GD676" s="2"/>
      <c r="GE676" s="2"/>
      <c r="GF676" s="2"/>
      <c r="GG676" s="2"/>
      <c r="GH676" s="2"/>
      <c r="GI676" s="2"/>
      <c r="GJ676" s="2"/>
      <c r="GK676" s="2"/>
      <c r="GL676" s="2"/>
      <c r="GM676" s="2"/>
      <c r="GN676" s="2"/>
      <c r="GO676" s="2"/>
      <c r="GP676" s="2"/>
      <c r="GQ676" s="2"/>
      <c r="GR676" s="2"/>
      <c r="GS676" s="2"/>
      <c r="GT676" s="2"/>
      <c r="GU676" s="2"/>
      <c r="GV676" s="2"/>
      <c r="GW676" s="2"/>
      <c r="GX676" s="2"/>
      <c r="GY676" s="2"/>
      <c r="GZ676" s="2"/>
      <c r="HA676" s="2"/>
      <c r="HB676" s="2"/>
      <c r="HC676" s="2"/>
      <c r="HD676" s="2"/>
      <c r="HE676" s="2"/>
      <c r="HF676" s="2"/>
      <c r="HG676" s="2"/>
      <c r="HH676" s="2"/>
      <c r="HI676" s="2"/>
      <c r="HJ676" s="2"/>
      <c r="HK676" s="2"/>
      <c r="HL676" s="2"/>
      <c r="HM676" s="2"/>
      <c r="HN676" s="2"/>
      <c r="HO676" s="2"/>
      <c r="HP676" s="2"/>
      <c r="HQ676" s="2"/>
      <c r="HR676" s="2"/>
      <c r="HS676" s="2"/>
      <c r="HT676" s="2"/>
      <c r="HU676" s="2"/>
      <c r="HV676" s="2"/>
      <c r="HW676" s="2"/>
      <c r="HX676" s="2"/>
      <c r="HY676" s="2"/>
      <c r="HZ676" s="2"/>
      <c r="IA676" s="2"/>
      <c r="IB676" s="2"/>
      <c r="IC676" s="2"/>
      <c r="ID676" s="2"/>
      <c r="IE676" s="2"/>
      <c r="IF676" s="2"/>
      <c r="IG676" s="2"/>
      <c r="IH676" s="2"/>
      <c r="II676" s="2"/>
      <c r="IJ676" s="2"/>
      <c r="IK676" s="2"/>
      <c r="IL676" s="2"/>
      <c r="IM676" s="2"/>
      <c r="IN676" s="2"/>
      <c r="IO676" s="2"/>
      <c r="IP676" s="2"/>
      <c r="IQ676" s="2"/>
      <c r="IR676" s="2"/>
      <c r="IS676" s="2"/>
    </row>
    <row r="677" spans="1:253" s="34" customFormat="1" ht="12.75" x14ac:dyDescent="0.2">
      <c r="A677" s="8"/>
      <c r="B677" s="7"/>
      <c r="C677" s="7"/>
      <c r="D677" s="7"/>
      <c r="E677" s="6"/>
      <c r="F677" s="2"/>
      <c r="G677" s="2"/>
      <c r="H677" s="2"/>
      <c r="I677" s="31"/>
      <c r="J677" s="31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  <c r="CA677" s="2"/>
      <c r="CB677" s="2"/>
      <c r="CC677" s="2"/>
      <c r="CD677" s="2"/>
      <c r="CE677" s="2"/>
      <c r="CF677" s="2"/>
      <c r="CG677" s="2"/>
      <c r="CH677" s="2"/>
      <c r="CI677" s="2"/>
      <c r="CJ677" s="2"/>
      <c r="CK677" s="2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  <c r="CW677" s="2"/>
      <c r="CX677" s="2"/>
      <c r="CY677" s="2"/>
      <c r="CZ677" s="2"/>
      <c r="DA677" s="2"/>
      <c r="DB677" s="2"/>
      <c r="DC677" s="2"/>
      <c r="DD677" s="2"/>
      <c r="DE677" s="2"/>
      <c r="DF677" s="2"/>
      <c r="DG677" s="2"/>
      <c r="DH677" s="2"/>
      <c r="DI677" s="2"/>
      <c r="DJ677" s="2"/>
      <c r="DK677" s="2"/>
      <c r="DL677" s="2"/>
      <c r="DM677" s="2"/>
      <c r="DN677" s="2"/>
      <c r="DO677" s="2"/>
      <c r="DP677" s="2"/>
      <c r="DQ677" s="2"/>
      <c r="DR677" s="2"/>
      <c r="DS677" s="2"/>
      <c r="DT677" s="2"/>
      <c r="DU677" s="2"/>
      <c r="DV677" s="2"/>
      <c r="DW677" s="2"/>
      <c r="DX677" s="2"/>
      <c r="DY677" s="2"/>
      <c r="DZ677" s="2"/>
      <c r="EA677" s="2"/>
      <c r="EB677" s="2"/>
      <c r="EC677" s="2"/>
      <c r="ED677" s="2"/>
      <c r="EE677" s="2"/>
      <c r="EF677" s="2"/>
      <c r="EG677" s="2"/>
      <c r="EH677" s="2"/>
      <c r="EI677" s="2"/>
      <c r="EJ677" s="2"/>
      <c r="EK677" s="2"/>
      <c r="EL677" s="2"/>
      <c r="EM677" s="2"/>
      <c r="EN677" s="2"/>
      <c r="EO677" s="2"/>
      <c r="EP677" s="2"/>
      <c r="EQ677" s="2"/>
      <c r="ER677" s="2"/>
      <c r="ES677" s="2"/>
      <c r="ET677" s="2"/>
      <c r="EU677" s="2"/>
      <c r="EV677" s="2"/>
      <c r="EW677" s="2"/>
      <c r="EX677" s="2"/>
      <c r="EY677" s="2"/>
      <c r="EZ677" s="2"/>
      <c r="FA677" s="2"/>
      <c r="FB677" s="2"/>
      <c r="FC677" s="2"/>
      <c r="FD677" s="2"/>
      <c r="FE677" s="2"/>
      <c r="FF677" s="2"/>
      <c r="FG677" s="2"/>
      <c r="FH677" s="2"/>
      <c r="FI677" s="2"/>
      <c r="FJ677" s="2"/>
      <c r="FK677" s="2"/>
      <c r="FL677" s="2"/>
      <c r="FM677" s="2"/>
      <c r="FN677" s="2"/>
      <c r="FO677" s="2"/>
      <c r="FP677" s="2"/>
      <c r="FQ677" s="2"/>
      <c r="FR677" s="2"/>
      <c r="FS677" s="2"/>
      <c r="FT677" s="2"/>
      <c r="FU677" s="2"/>
      <c r="FV677" s="2"/>
      <c r="FW677" s="2"/>
      <c r="FX677" s="2"/>
      <c r="FY677" s="2"/>
      <c r="FZ677" s="2"/>
      <c r="GA677" s="2"/>
      <c r="GB677" s="2"/>
      <c r="GC677" s="2"/>
      <c r="GD677" s="2"/>
      <c r="GE677" s="2"/>
      <c r="GF677" s="2"/>
      <c r="GG677" s="2"/>
      <c r="GH677" s="2"/>
      <c r="GI677" s="2"/>
      <c r="GJ677" s="2"/>
      <c r="GK677" s="2"/>
      <c r="GL677" s="2"/>
      <c r="GM677" s="2"/>
      <c r="GN677" s="2"/>
      <c r="GO677" s="2"/>
      <c r="GP677" s="2"/>
      <c r="GQ677" s="2"/>
      <c r="GR677" s="2"/>
      <c r="GS677" s="2"/>
      <c r="GT677" s="2"/>
      <c r="GU677" s="2"/>
      <c r="GV677" s="2"/>
      <c r="GW677" s="2"/>
      <c r="GX677" s="2"/>
      <c r="GY677" s="2"/>
      <c r="GZ677" s="2"/>
      <c r="HA677" s="2"/>
      <c r="HB677" s="2"/>
      <c r="HC677" s="2"/>
      <c r="HD677" s="2"/>
      <c r="HE677" s="2"/>
      <c r="HF677" s="2"/>
      <c r="HG677" s="2"/>
      <c r="HH677" s="2"/>
      <c r="HI677" s="2"/>
      <c r="HJ677" s="2"/>
      <c r="HK677" s="2"/>
      <c r="HL677" s="2"/>
      <c r="HM677" s="2"/>
      <c r="HN677" s="2"/>
      <c r="HO677" s="2"/>
      <c r="HP677" s="2"/>
      <c r="HQ677" s="2"/>
      <c r="HR677" s="2"/>
      <c r="HS677" s="2"/>
      <c r="HT677" s="2"/>
      <c r="HU677" s="2"/>
      <c r="HV677" s="2"/>
      <c r="HW677" s="2"/>
      <c r="HX677" s="2"/>
      <c r="HY677" s="2"/>
      <c r="HZ677" s="2"/>
      <c r="IA677" s="2"/>
      <c r="IB677" s="2"/>
      <c r="IC677" s="2"/>
      <c r="ID677" s="2"/>
      <c r="IE677" s="2"/>
      <c r="IF677" s="2"/>
      <c r="IG677" s="2"/>
      <c r="IH677" s="2"/>
      <c r="II677" s="2"/>
      <c r="IJ677" s="2"/>
      <c r="IK677" s="2"/>
      <c r="IL677" s="2"/>
      <c r="IM677" s="2"/>
      <c r="IN677" s="2"/>
      <c r="IO677" s="2"/>
      <c r="IP677" s="2"/>
      <c r="IQ677" s="2"/>
      <c r="IR677" s="2"/>
      <c r="IS677" s="2"/>
    </row>
    <row r="678" spans="1:253" s="34" customFormat="1" ht="12.75" x14ac:dyDescent="0.2">
      <c r="A678" s="8"/>
      <c r="B678" s="7"/>
      <c r="C678" s="7"/>
      <c r="D678" s="7"/>
      <c r="E678" s="6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  <c r="CA678" s="2"/>
      <c r="CB678" s="2"/>
      <c r="CC678" s="2"/>
      <c r="CD678" s="2"/>
      <c r="CE678" s="2"/>
      <c r="CF678" s="2"/>
      <c r="CG678" s="2"/>
      <c r="CH678" s="2"/>
      <c r="CI678" s="2"/>
      <c r="CJ678" s="2"/>
      <c r="CK678" s="2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  <c r="CW678" s="2"/>
      <c r="CX678" s="2"/>
      <c r="CY678" s="2"/>
      <c r="CZ678" s="2"/>
      <c r="DA678" s="2"/>
      <c r="DB678" s="2"/>
      <c r="DC678" s="2"/>
      <c r="DD678" s="2"/>
      <c r="DE678" s="2"/>
      <c r="DF678" s="2"/>
      <c r="DG678" s="2"/>
      <c r="DH678" s="2"/>
      <c r="DI678" s="2"/>
      <c r="DJ678" s="2"/>
      <c r="DK678" s="2"/>
      <c r="DL678" s="2"/>
      <c r="DM678" s="2"/>
      <c r="DN678" s="2"/>
      <c r="DO678" s="2"/>
      <c r="DP678" s="2"/>
      <c r="DQ678" s="2"/>
      <c r="DR678" s="2"/>
      <c r="DS678" s="2"/>
      <c r="DT678" s="2"/>
      <c r="DU678" s="2"/>
      <c r="DV678" s="2"/>
      <c r="DW678" s="2"/>
      <c r="DX678" s="2"/>
      <c r="DY678" s="2"/>
      <c r="DZ678" s="2"/>
      <c r="EA678" s="2"/>
      <c r="EB678" s="2"/>
      <c r="EC678" s="2"/>
      <c r="ED678" s="2"/>
      <c r="EE678" s="2"/>
      <c r="EF678" s="2"/>
      <c r="EG678" s="2"/>
      <c r="EH678" s="2"/>
      <c r="EI678" s="2"/>
      <c r="EJ678" s="2"/>
      <c r="EK678" s="2"/>
      <c r="EL678" s="2"/>
      <c r="EM678" s="2"/>
      <c r="EN678" s="2"/>
      <c r="EO678" s="2"/>
      <c r="EP678" s="2"/>
      <c r="EQ678" s="2"/>
      <c r="ER678" s="2"/>
      <c r="ES678" s="2"/>
      <c r="ET678" s="2"/>
      <c r="EU678" s="2"/>
      <c r="EV678" s="2"/>
      <c r="EW678" s="2"/>
      <c r="EX678" s="2"/>
      <c r="EY678" s="2"/>
      <c r="EZ678" s="2"/>
      <c r="FA678" s="2"/>
      <c r="FB678" s="2"/>
      <c r="FC678" s="2"/>
      <c r="FD678" s="2"/>
      <c r="FE678" s="2"/>
      <c r="FF678" s="2"/>
      <c r="FG678" s="2"/>
      <c r="FH678" s="2"/>
      <c r="FI678" s="2"/>
      <c r="FJ678" s="2"/>
      <c r="FK678" s="2"/>
      <c r="FL678" s="2"/>
      <c r="FM678" s="2"/>
      <c r="FN678" s="2"/>
      <c r="FO678" s="2"/>
      <c r="FP678" s="2"/>
      <c r="FQ678" s="2"/>
      <c r="FR678" s="2"/>
      <c r="FS678" s="2"/>
      <c r="FT678" s="2"/>
      <c r="FU678" s="2"/>
      <c r="FV678" s="2"/>
      <c r="FW678" s="2"/>
      <c r="FX678" s="2"/>
      <c r="FY678" s="2"/>
      <c r="FZ678" s="2"/>
      <c r="GA678" s="2"/>
      <c r="GB678" s="2"/>
      <c r="GC678" s="2"/>
      <c r="GD678" s="2"/>
      <c r="GE678" s="2"/>
      <c r="GF678" s="2"/>
      <c r="GG678" s="2"/>
      <c r="GH678" s="2"/>
      <c r="GI678" s="2"/>
      <c r="GJ678" s="2"/>
      <c r="GK678" s="2"/>
      <c r="GL678" s="2"/>
      <c r="GM678" s="2"/>
      <c r="GN678" s="2"/>
      <c r="GO678" s="2"/>
      <c r="GP678" s="2"/>
      <c r="GQ678" s="2"/>
      <c r="GR678" s="2"/>
      <c r="GS678" s="2"/>
      <c r="GT678" s="2"/>
      <c r="GU678" s="2"/>
      <c r="GV678" s="2"/>
      <c r="GW678" s="2"/>
      <c r="GX678" s="2"/>
      <c r="GY678" s="2"/>
      <c r="GZ678" s="2"/>
      <c r="HA678" s="2"/>
      <c r="HB678" s="2"/>
      <c r="HC678" s="2"/>
      <c r="HD678" s="2"/>
      <c r="HE678" s="2"/>
      <c r="HF678" s="2"/>
      <c r="HG678" s="2"/>
      <c r="HH678" s="2"/>
      <c r="HI678" s="2"/>
      <c r="HJ678" s="2"/>
      <c r="HK678" s="2"/>
      <c r="HL678" s="2"/>
      <c r="HM678" s="2"/>
      <c r="HN678" s="2"/>
      <c r="HO678" s="2"/>
      <c r="HP678" s="2"/>
      <c r="HQ678" s="2"/>
      <c r="HR678" s="2"/>
      <c r="HS678" s="2"/>
      <c r="HT678" s="2"/>
      <c r="HU678" s="2"/>
      <c r="HV678" s="2"/>
      <c r="HW678" s="2"/>
      <c r="HX678" s="2"/>
      <c r="HY678" s="2"/>
      <c r="HZ678" s="2"/>
      <c r="IA678" s="2"/>
      <c r="IB678" s="2"/>
      <c r="IC678" s="2"/>
      <c r="ID678" s="2"/>
      <c r="IE678" s="2"/>
      <c r="IF678" s="2"/>
      <c r="IG678" s="2"/>
      <c r="IH678" s="2"/>
      <c r="II678" s="2"/>
      <c r="IJ678" s="2"/>
      <c r="IK678" s="2"/>
      <c r="IL678" s="2"/>
      <c r="IM678" s="2"/>
      <c r="IN678" s="2"/>
      <c r="IO678" s="2"/>
      <c r="IP678" s="2"/>
      <c r="IQ678" s="2"/>
      <c r="IR678" s="2"/>
      <c r="IS678" s="2"/>
    </row>
    <row r="679" spans="1:253" s="34" customFormat="1" ht="12.75" x14ac:dyDescent="0.2">
      <c r="A679" s="8"/>
      <c r="B679" s="7"/>
      <c r="C679" s="7"/>
      <c r="D679" s="7"/>
      <c r="E679" s="6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  <c r="CW679" s="2"/>
      <c r="CX679" s="2"/>
      <c r="CY679" s="2"/>
      <c r="CZ679" s="2"/>
      <c r="DA679" s="2"/>
      <c r="DB679" s="2"/>
      <c r="DC679" s="2"/>
      <c r="DD679" s="2"/>
      <c r="DE679" s="2"/>
      <c r="DF679" s="2"/>
      <c r="DG679" s="2"/>
      <c r="DH679" s="2"/>
      <c r="DI679" s="2"/>
      <c r="DJ679" s="2"/>
      <c r="DK679" s="2"/>
      <c r="DL679" s="2"/>
      <c r="DM679" s="2"/>
      <c r="DN679" s="2"/>
      <c r="DO679" s="2"/>
      <c r="DP679" s="2"/>
      <c r="DQ679" s="2"/>
      <c r="DR679" s="2"/>
      <c r="DS679" s="2"/>
      <c r="DT679" s="2"/>
      <c r="DU679" s="2"/>
      <c r="DV679" s="2"/>
      <c r="DW679" s="2"/>
      <c r="DX679" s="2"/>
      <c r="DY679" s="2"/>
      <c r="DZ679" s="2"/>
      <c r="EA679" s="2"/>
      <c r="EB679" s="2"/>
      <c r="EC679" s="2"/>
      <c r="ED679" s="2"/>
      <c r="EE679" s="2"/>
      <c r="EF679" s="2"/>
      <c r="EG679" s="2"/>
      <c r="EH679" s="2"/>
      <c r="EI679" s="2"/>
      <c r="EJ679" s="2"/>
      <c r="EK679" s="2"/>
      <c r="EL679" s="2"/>
      <c r="EM679" s="2"/>
      <c r="EN679" s="2"/>
      <c r="EO679" s="2"/>
      <c r="EP679" s="2"/>
      <c r="EQ679" s="2"/>
      <c r="ER679" s="2"/>
      <c r="ES679" s="2"/>
      <c r="ET679" s="2"/>
      <c r="EU679" s="2"/>
      <c r="EV679" s="2"/>
      <c r="EW679" s="2"/>
      <c r="EX679" s="2"/>
      <c r="EY679" s="2"/>
      <c r="EZ679" s="2"/>
      <c r="FA679" s="2"/>
      <c r="FB679" s="2"/>
      <c r="FC679" s="2"/>
      <c r="FD679" s="2"/>
      <c r="FE679" s="2"/>
      <c r="FF679" s="2"/>
      <c r="FG679" s="2"/>
      <c r="FH679" s="2"/>
      <c r="FI679" s="2"/>
      <c r="FJ679" s="2"/>
      <c r="FK679" s="2"/>
      <c r="FL679" s="2"/>
      <c r="FM679" s="2"/>
      <c r="FN679" s="2"/>
      <c r="FO679" s="2"/>
      <c r="FP679" s="2"/>
      <c r="FQ679" s="2"/>
      <c r="FR679" s="2"/>
      <c r="FS679" s="2"/>
      <c r="FT679" s="2"/>
      <c r="FU679" s="2"/>
      <c r="FV679" s="2"/>
      <c r="FW679" s="2"/>
      <c r="FX679" s="2"/>
      <c r="FY679" s="2"/>
      <c r="FZ679" s="2"/>
      <c r="GA679" s="2"/>
      <c r="GB679" s="2"/>
      <c r="GC679" s="2"/>
      <c r="GD679" s="2"/>
      <c r="GE679" s="2"/>
      <c r="GF679" s="2"/>
      <c r="GG679" s="2"/>
      <c r="GH679" s="2"/>
      <c r="GI679" s="2"/>
      <c r="GJ679" s="2"/>
      <c r="GK679" s="2"/>
      <c r="GL679" s="2"/>
      <c r="GM679" s="2"/>
      <c r="GN679" s="2"/>
      <c r="GO679" s="2"/>
      <c r="GP679" s="2"/>
      <c r="GQ679" s="2"/>
      <c r="GR679" s="2"/>
      <c r="GS679" s="2"/>
      <c r="GT679" s="2"/>
      <c r="GU679" s="2"/>
      <c r="GV679" s="2"/>
      <c r="GW679" s="2"/>
      <c r="GX679" s="2"/>
      <c r="GY679" s="2"/>
      <c r="GZ679" s="2"/>
      <c r="HA679" s="2"/>
      <c r="HB679" s="2"/>
      <c r="HC679" s="2"/>
      <c r="HD679" s="2"/>
      <c r="HE679" s="2"/>
      <c r="HF679" s="2"/>
      <c r="HG679" s="2"/>
      <c r="HH679" s="2"/>
      <c r="HI679" s="2"/>
      <c r="HJ679" s="2"/>
      <c r="HK679" s="2"/>
      <c r="HL679" s="2"/>
      <c r="HM679" s="2"/>
      <c r="HN679" s="2"/>
      <c r="HO679" s="2"/>
      <c r="HP679" s="2"/>
      <c r="HQ679" s="2"/>
      <c r="HR679" s="2"/>
      <c r="HS679" s="2"/>
      <c r="HT679" s="2"/>
      <c r="HU679" s="2"/>
      <c r="HV679" s="2"/>
      <c r="HW679" s="2"/>
      <c r="HX679" s="2"/>
      <c r="HY679" s="2"/>
      <c r="HZ679" s="2"/>
      <c r="IA679" s="2"/>
      <c r="IB679" s="2"/>
      <c r="IC679" s="2"/>
      <c r="ID679" s="2"/>
      <c r="IE679" s="2"/>
      <c r="IF679" s="2"/>
      <c r="IG679" s="2"/>
      <c r="IH679" s="2"/>
      <c r="II679" s="2"/>
      <c r="IJ679" s="2"/>
      <c r="IK679" s="2"/>
      <c r="IL679" s="2"/>
      <c r="IM679" s="2"/>
      <c r="IN679" s="2"/>
      <c r="IO679" s="2"/>
      <c r="IP679" s="2"/>
      <c r="IQ679" s="2"/>
      <c r="IR679" s="2"/>
      <c r="IS679" s="2"/>
    </row>
    <row r="680" spans="1:253" s="34" customFormat="1" ht="12.75" x14ac:dyDescent="0.2">
      <c r="A680" s="8"/>
      <c r="B680" s="7"/>
      <c r="C680" s="7"/>
      <c r="D680" s="7"/>
      <c r="E680" s="6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  <c r="CA680" s="2"/>
      <c r="CB680" s="2"/>
      <c r="CC680" s="2"/>
      <c r="CD680" s="2"/>
      <c r="CE680" s="2"/>
      <c r="CF680" s="2"/>
      <c r="CG680" s="2"/>
      <c r="CH680" s="2"/>
      <c r="CI680" s="2"/>
      <c r="CJ680" s="2"/>
      <c r="CK680" s="2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  <c r="CW680" s="2"/>
      <c r="CX680" s="2"/>
      <c r="CY680" s="2"/>
      <c r="CZ680" s="2"/>
      <c r="DA680" s="2"/>
      <c r="DB680" s="2"/>
      <c r="DC680" s="2"/>
      <c r="DD680" s="2"/>
      <c r="DE680" s="2"/>
      <c r="DF680" s="2"/>
      <c r="DG680" s="2"/>
      <c r="DH680" s="2"/>
      <c r="DI680" s="2"/>
      <c r="DJ680" s="2"/>
      <c r="DK680" s="2"/>
      <c r="DL680" s="2"/>
      <c r="DM680" s="2"/>
      <c r="DN680" s="2"/>
      <c r="DO680" s="2"/>
      <c r="DP680" s="2"/>
      <c r="DQ680" s="2"/>
      <c r="DR680" s="2"/>
      <c r="DS680" s="2"/>
      <c r="DT680" s="2"/>
      <c r="DU680" s="2"/>
      <c r="DV680" s="2"/>
      <c r="DW680" s="2"/>
      <c r="DX680" s="2"/>
      <c r="DY680" s="2"/>
      <c r="DZ680" s="2"/>
      <c r="EA680" s="2"/>
      <c r="EB680" s="2"/>
      <c r="EC680" s="2"/>
      <c r="ED680" s="2"/>
      <c r="EE680" s="2"/>
      <c r="EF680" s="2"/>
      <c r="EG680" s="2"/>
      <c r="EH680" s="2"/>
      <c r="EI680" s="2"/>
      <c r="EJ680" s="2"/>
      <c r="EK680" s="2"/>
      <c r="EL680" s="2"/>
      <c r="EM680" s="2"/>
      <c r="EN680" s="2"/>
      <c r="EO680" s="2"/>
      <c r="EP680" s="2"/>
      <c r="EQ680" s="2"/>
      <c r="ER680" s="2"/>
      <c r="ES680" s="2"/>
      <c r="ET680" s="2"/>
      <c r="EU680" s="2"/>
      <c r="EV680" s="2"/>
      <c r="EW680" s="2"/>
      <c r="EX680" s="2"/>
      <c r="EY680" s="2"/>
      <c r="EZ680" s="2"/>
      <c r="FA680" s="2"/>
      <c r="FB680" s="2"/>
      <c r="FC680" s="2"/>
      <c r="FD680" s="2"/>
      <c r="FE680" s="2"/>
      <c r="FF680" s="2"/>
      <c r="FG680" s="2"/>
      <c r="FH680" s="2"/>
      <c r="FI680" s="2"/>
      <c r="FJ680" s="2"/>
      <c r="FK680" s="2"/>
      <c r="FL680" s="2"/>
      <c r="FM680" s="2"/>
      <c r="FN680" s="2"/>
      <c r="FO680" s="2"/>
      <c r="FP680" s="2"/>
      <c r="FQ680" s="2"/>
      <c r="FR680" s="2"/>
      <c r="FS680" s="2"/>
      <c r="FT680" s="2"/>
      <c r="FU680" s="2"/>
      <c r="FV680" s="2"/>
      <c r="FW680" s="2"/>
      <c r="FX680" s="2"/>
      <c r="FY680" s="2"/>
      <c r="FZ680" s="2"/>
      <c r="GA680" s="2"/>
      <c r="GB680" s="2"/>
      <c r="GC680" s="2"/>
      <c r="GD680" s="2"/>
      <c r="GE680" s="2"/>
      <c r="GF680" s="2"/>
      <c r="GG680" s="2"/>
      <c r="GH680" s="2"/>
      <c r="GI680" s="2"/>
      <c r="GJ680" s="2"/>
      <c r="GK680" s="2"/>
      <c r="GL680" s="2"/>
      <c r="GM680" s="2"/>
      <c r="GN680" s="2"/>
      <c r="GO680" s="2"/>
      <c r="GP680" s="2"/>
      <c r="GQ680" s="2"/>
      <c r="GR680" s="2"/>
      <c r="GS680" s="2"/>
      <c r="GT680" s="2"/>
      <c r="GU680" s="2"/>
      <c r="GV680" s="2"/>
      <c r="GW680" s="2"/>
      <c r="GX680" s="2"/>
      <c r="GY680" s="2"/>
      <c r="GZ680" s="2"/>
      <c r="HA680" s="2"/>
      <c r="HB680" s="2"/>
      <c r="HC680" s="2"/>
      <c r="HD680" s="2"/>
      <c r="HE680" s="2"/>
      <c r="HF680" s="2"/>
      <c r="HG680" s="2"/>
      <c r="HH680" s="2"/>
      <c r="HI680" s="2"/>
      <c r="HJ680" s="2"/>
      <c r="HK680" s="2"/>
      <c r="HL680" s="2"/>
      <c r="HM680" s="2"/>
      <c r="HN680" s="2"/>
      <c r="HO680" s="2"/>
      <c r="HP680" s="2"/>
      <c r="HQ680" s="2"/>
      <c r="HR680" s="2"/>
      <c r="HS680" s="2"/>
      <c r="HT680" s="2"/>
      <c r="HU680" s="2"/>
      <c r="HV680" s="2"/>
      <c r="HW680" s="2"/>
      <c r="HX680" s="2"/>
      <c r="HY680" s="2"/>
      <c r="HZ680" s="2"/>
      <c r="IA680" s="2"/>
      <c r="IB680" s="2"/>
      <c r="IC680" s="2"/>
      <c r="ID680" s="2"/>
      <c r="IE680" s="2"/>
      <c r="IF680" s="2"/>
      <c r="IG680" s="2"/>
      <c r="IH680" s="2"/>
      <c r="II680" s="2"/>
      <c r="IJ680" s="2"/>
      <c r="IK680" s="2"/>
      <c r="IL680" s="2"/>
      <c r="IM680" s="2"/>
      <c r="IN680" s="2"/>
      <c r="IO680" s="2"/>
      <c r="IP680" s="2"/>
      <c r="IQ680" s="2"/>
      <c r="IR680" s="2"/>
      <c r="IS680" s="2"/>
    </row>
    <row r="681" spans="1:253" s="34" customFormat="1" ht="12.75" x14ac:dyDescent="0.2">
      <c r="A681" s="8"/>
      <c r="B681" s="7"/>
      <c r="C681" s="7"/>
      <c r="D681" s="7"/>
      <c r="E681" s="6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  <c r="CA681" s="2"/>
      <c r="CB681" s="2"/>
      <c r="CC681" s="2"/>
      <c r="CD681" s="2"/>
      <c r="CE681" s="2"/>
      <c r="CF681" s="2"/>
      <c r="CG681" s="2"/>
      <c r="CH681" s="2"/>
      <c r="CI681" s="2"/>
      <c r="CJ681" s="2"/>
      <c r="CK681" s="2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  <c r="CW681" s="2"/>
      <c r="CX681" s="2"/>
      <c r="CY681" s="2"/>
      <c r="CZ681" s="2"/>
      <c r="DA681" s="2"/>
      <c r="DB681" s="2"/>
      <c r="DC681" s="2"/>
      <c r="DD681" s="2"/>
      <c r="DE681" s="2"/>
      <c r="DF681" s="2"/>
      <c r="DG681" s="2"/>
      <c r="DH681" s="2"/>
      <c r="DI681" s="2"/>
      <c r="DJ681" s="2"/>
      <c r="DK681" s="2"/>
      <c r="DL681" s="2"/>
      <c r="DM681" s="2"/>
      <c r="DN681" s="2"/>
      <c r="DO681" s="2"/>
      <c r="DP681" s="2"/>
      <c r="DQ681" s="2"/>
      <c r="DR681" s="2"/>
      <c r="DS681" s="2"/>
      <c r="DT681" s="2"/>
      <c r="DU681" s="2"/>
      <c r="DV681" s="2"/>
      <c r="DW681" s="2"/>
      <c r="DX681" s="2"/>
      <c r="DY681" s="2"/>
      <c r="DZ681" s="2"/>
      <c r="EA681" s="2"/>
      <c r="EB681" s="2"/>
      <c r="EC681" s="2"/>
      <c r="ED681" s="2"/>
      <c r="EE681" s="2"/>
      <c r="EF681" s="2"/>
      <c r="EG681" s="2"/>
      <c r="EH681" s="2"/>
      <c r="EI681" s="2"/>
      <c r="EJ681" s="2"/>
      <c r="EK681" s="2"/>
      <c r="EL681" s="2"/>
      <c r="EM681" s="2"/>
      <c r="EN681" s="2"/>
      <c r="EO681" s="2"/>
      <c r="EP681" s="2"/>
      <c r="EQ681" s="2"/>
      <c r="ER681" s="2"/>
      <c r="ES681" s="2"/>
      <c r="ET681" s="2"/>
      <c r="EU681" s="2"/>
      <c r="EV681" s="2"/>
      <c r="EW681" s="2"/>
      <c r="EX681" s="2"/>
      <c r="EY681" s="2"/>
      <c r="EZ681" s="2"/>
      <c r="FA681" s="2"/>
      <c r="FB681" s="2"/>
      <c r="FC681" s="2"/>
      <c r="FD681" s="2"/>
      <c r="FE681" s="2"/>
      <c r="FF681" s="2"/>
      <c r="FG681" s="2"/>
      <c r="FH681" s="2"/>
      <c r="FI681" s="2"/>
      <c r="FJ681" s="2"/>
      <c r="FK681" s="2"/>
      <c r="FL681" s="2"/>
      <c r="FM681" s="2"/>
      <c r="FN681" s="2"/>
      <c r="FO681" s="2"/>
      <c r="FP681" s="2"/>
      <c r="FQ681" s="2"/>
      <c r="FR681" s="2"/>
      <c r="FS681" s="2"/>
      <c r="FT681" s="2"/>
      <c r="FU681" s="2"/>
      <c r="FV681" s="2"/>
      <c r="FW681" s="2"/>
      <c r="FX681" s="2"/>
      <c r="FY681" s="2"/>
      <c r="FZ681" s="2"/>
      <c r="GA681" s="2"/>
      <c r="GB681" s="2"/>
      <c r="GC681" s="2"/>
      <c r="GD681" s="2"/>
      <c r="GE681" s="2"/>
      <c r="GF681" s="2"/>
      <c r="GG681" s="2"/>
      <c r="GH681" s="2"/>
      <c r="GI681" s="2"/>
      <c r="GJ681" s="2"/>
      <c r="GK681" s="2"/>
      <c r="GL681" s="2"/>
      <c r="GM681" s="2"/>
      <c r="GN681" s="2"/>
      <c r="GO681" s="2"/>
      <c r="GP681" s="2"/>
      <c r="GQ681" s="2"/>
      <c r="GR681" s="2"/>
      <c r="GS681" s="2"/>
      <c r="GT681" s="2"/>
      <c r="GU681" s="2"/>
      <c r="GV681" s="2"/>
      <c r="GW681" s="2"/>
      <c r="GX681" s="2"/>
      <c r="GY681" s="2"/>
      <c r="GZ681" s="2"/>
      <c r="HA681" s="2"/>
      <c r="HB681" s="2"/>
      <c r="HC681" s="2"/>
      <c r="HD681" s="2"/>
      <c r="HE681" s="2"/>
      <c r="HF681" s="2"/>
      <c r="HG681" s="2"/>
      <c r="HH681" s="2"/>
      <c r="HI681" s="2"/>
      <c r="HJ681" s="2"/>
      <c r="HK681" s="2"/>
      <c r="HL681" s="2"/>
      <c r="HM681" s="2"/>
      <c r="HN681" s="2"/>
      <c r="HO681" s="2"/>
      <c r="HP681" s="2"/>
      <c r="HQ681" s="2"/>
      <c r="HR681" s="2"/>
      <c r="HS681" s="2"/>
      <c r="HT681" s="2"/>
      <c r="HU681" s="2"/>
      <c r="HV681" s="2"/>
      <c r="HW681" s="2"/>
      <c r="HX681" s="2"/>
      <c r="HY681" s="2"/>
      <c r="HZ681" s="2"/>
      <c r="IA681" s="2"/>
      <c r="IB681" s="2"/>
      <c r="IC681" s="2"/>
      <c r="ID681" s="2"/>
      <c r="IE681" s="2"/>
      <c r="IF681" s="2"/>
      <c r="IG681" s="2"/>
      <c r="IH681" s="2"/>
      <c r="II681" s="2"/>
      <c r="IJ681" s="2"/>
      <c r="IK681" s="2"/>
      <c r="IL681" s="2"/>
      <c r="IM681" s="2"/>
      <c r="IN681" s="2"/>
      <c r="IO681" s="2"/>
      <c r="IP681" s="2"/>
      <c r="IQ681" s="2"/>
      <c r="IR681" s="2"/>
      <c r="IS681" s="2"/>
    </row>
    <row r="682" spans="1:253" s="34" customFormat="1" ht="12.75" x14ac:dyDescent="0.2">
      <c r="A682" s="8"/>
      <c r="B682" s="7"/>
      <c r="C682" s="7"/>
      <c r="D682" s="7"/>
      <c r="E682" s="6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  <c r="CA682" s="2"/>
      <c r="CB682" s="2"/>
      <c r="CC682" s="2"/>
      <c r="CD682" s="2"/>
      <c r="CE682" s="2"/>
      <c r="CF682" s="2"/>
      <c r="CG682" s="2"/>
      <c r="CH682" s="2"/>
      <c r="CI682" s="2"/>
      <c r="CJ682" s="2"/>
      <c r="CK682" s="2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  <c r="CW682" s="2"/>
      <c r="CX682" s="2"/>
      <c r="CY682" s="2"/>
      <c r="CZ682" s="2"/>
      <c r="DA682" s="2"/>
      <c r="DB682" s="2"/>
      <c r="DC682" s="2"/>
      <c r="DD682" s="2"/>
      <c r="DE682" s="2"/>
      <c r="DF682" s="2"/>
      <c r="DG682" s="2"/>
      <c r="DH682" s="2"/>
      <c r="DI682" s="2"/>
      <c r="DJ682" s="2"/>
      <c r="DK682" s="2"/>
      <c r="DL682" s="2"/>
      <c r="DM682" s="2"/>
      <c r="DN682" s="2"/>
      <c r="DO682" s="2"/>
      <c r="DP682" s="2"/>
      <c r="DQ682" s="2"/>
      <c r="DR682" s="2"/>
      <c r="DS682" s="2"/>
      <c r="DT682" s="2"/>
      <c r="DU682" s="2"/>
      <c r="DV682" s="2"/>
      <c r="DW682" s="2"/>
      <c r="DX682" s="2"/>
      <c r="DY682" s="2"/>
      <c r="DZ682" s="2"/>
      <c r="EA682" s="2"/>
      <c r="EB682" s="2"/>
      <c r="EC682" s="2"/>
      <c r="ED682" s="2"/>
      <c r="EE682" s="2"/>
      <c r="EF682" s="2"/>
      <c r="EG682" s="2"/>
      <c r="EH682" s="2"/>
      <c r="EI682" s="2"/>
      <c r="EJ682" s="2"/>
      <c r="EK682" s="2"/>
      <c r="EL682" s="2"/>
      <c r="EM682" s="2"/>
      <c r="EN682" s="2"/>
      <c r="EO682" s="2"/>
      <c r="EP682" s="2"/>
      <c r="EQ682" s="2"/>
      <c r="ER682" s="2"/>
      <c r="ES682" s="2"/>
      <c r="ET682" s="2"/>
      <c r="EU682" s="2"/>
      <c r="EV682" s="2"/>
      <c r="EW682" s="2"/>
      <c r="EX682" s="2"/>
      <c r="EY682" s="2"/>
      <c r="EZ682" s="2"/>
      <c r="FA682" s="2"/>
      <c r="FB682" s="2"/>
      <c r="FC682" s="2"/>
      <c r="FD682" s="2"/>
      <c r="FE682" s="2"/>
      <c r="FF682" s="2"/>
      <c r="FG682" s="2"/>
      <c r="FH682" s="2"/>
      <c r="FI682" s="2"/>
      <c r="FJ682" s="2"/>
      <c r="FK682" s="2"/>
      <c r="FL682" s="2"/>
      <c r="FM682" s="2"/>
      <c r="FN682" s="2"/>
      <c r="FO682" s="2"/>
      <c r="FP682" s="2"/>
      <c r="FQ682" s="2"/>
      <c r="FR682" s="2"/>
      <c r="FS682" s="2"/>
      <c r="FT682" s="2"/>
      <c r="FU682" s="2"/>
      <c r="FV682" s="2"/>
      <c r="FW682" s="2"/>
      <c r="FX682" s="2"/>
      <c r="FY682" s="2"/>
      <c r="FZ682" s="2"/>
      <c r="GA682" s="2"/>
      <c r="GB682" s="2"/>
      <c r="GC682" s="2"/>
      <c r="GD682" s="2"/>
      <c r="GE682" s="2"/>
      <c r="GF682" s="2"/>
      <c r="GG682" s="2"/>
      <c r="GH682" s="2"/>
      <c r="GI682" s="2"/>
      <c r="GJ682" s="2"/>
      <c r="GK682" s="2"/>
      <c r="GL682" s="2"/>
      <c r="GM682" s="2"/>
      <c r="GN682" s="2"/>
      <c r="GO682" s="2"/>
      <c r="GP682" s="2"/>
      <c r="GQ682" s="2"/>
      <c r="GR682" s="2"/>
      <c r="GS682" s="2"/>
      <c r="GT682" s="2"/>
      <c r="GU682" s="2"/>
      <c r="GV682" s="2"/>
      <c r="GW682" s="2"/>
      <c r="GX682" s="2"/>
      <c r="GY682" s="2"/>
      <c r="GZ682" s="2"/>
      <c r="HA682" s="2"/>
      <c r="HB682" s="2"/>
      <c r="HC682" s="2"/>
      <c r="HD682" s="2"/>
      <c r="HE682" s="2"/>
      <c r="HF682" s="2"/>
      <c r="HG682" s="2"/>
      <c r="HH682" s="2"/>
      <c r="HI682" s="2"/>
      <c r="HJ682" s="2"/>
      <c r="HK682" s="2"/>
      <c r="HL682" s="2"/>
      <c r="HM682" s="2"/>
      <c r="HN682" s="2"/>
      <c r="HO682" s="2"/>
      <c r="HP682" s="2"/>
      <c r="HQ682" s="2"/>
      <c r="HR682" s="2"/>
      <c r="HS682" s="2"/>
      <c r="HT682" s="2"/>
      <c r="HU682" s="2"/>
      <c r="HV682" s="2"/>
      <c r="HW682" s="2"/>
      <c r="HX682" s="2"/>
      <c r="HY682" s="2"/>
      <c r="HZ682" s="2"/>
      <c r="IA682" s="2"/>
      <c r="IB682" s="2"/>
      <c r="IC682" s="2"/>
      <c r="ID682" s="2"/>
      <c r="IE682" s="2"/>
      <c r="IF682" s="2"/>
      <c r="IG682" s="2"/>
      <c r="IH682" s="2"/>
      <c r="II682" s="2"/>
      <c r="IJ682" s="2"/>
      <c r="IK682" s="2"/>
      <c r="IL682" s="2"/>
      <c r="IM682" s="2"/>
      <c r="IN682" s="2"/>
      <c r="IO682" s="2"/>
      <c r="IP682" s="2"/>
      <c r="IQ682" s="2"/>
      <c r="IR682" s="2"/>
      <c r="IS682" s="2"/>
    </row>
    <row r="683" spans="1:253" s="34" customFormat="1" ht="12.75" x14ac:dyDescent="0.2">
      <c r="A683" s="8"/>
      <c r="B683" s="7"/>
      <c r="C683" s="7"/>
      <c r="D683" s="7"/>
      <c r="E683" s="6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  <c r="BZ683" s="2"/>
      <c r="CA683" s="2"/>
      <c r="CB683" s="2"/>
      <c r="CC683" s="2"/>
      <c r="CD683" s="2"/>
      <c r="CE683" s="2"/>
      <c r="CF683" s="2"/>
      <c r="CG683" s="2"/>
      <c r="CH683" s="2"/>
      <c r="CI683" s="2"/>
      <c r="CJ683" s="2"/>
      <c r="CK683" s="2"/>
      <c r="CL683" s="2"/>
      <c r="CM683" s="2"/>
      <c r="CN683" s="2"/>
      <c r="CO683" s="2"/>
      <c r="CP683" s="2"/>
      <c r="CQ683" s="2"/>
      <c r="CR683" s="2"/>
      <c r="CS683" s="2"/>
      <c r="CT683" s="2"/>
      <c r="CU683" s="2"/>
      <c r="CV683" s="2"/>
      <c r="CW683" s="2"/>
      <c r="CX683" s="2"/>
      <c r="CY683" s="2"/>
      <c r="CZ683" s="2"/>
      <c r="DA683" s="2"/>
      <c r="DB683" s="2"/>
      <c r="DC683" s="2"/>
      <c r="DD683" s="2"/>
      <c r="DE683" s="2"/>
      <c r="DF683" s="2"/>
      <c r="DG683" s="2"/>
      <c r="DH683" s="2"/>
      <c r="DI683" s="2"/>
      <c r="DJ683" s="2"/>
      <c r="DK683" s="2"/>
      <c r="DL683" s="2"/>
      <c r="DM683" s="2"/>
      <c r="DN683" s="2"/>
      <c r="DO683" s="2"/>
      <c r="DP683" s="2"/>
      <c r="DQ683" s="2"/>
      <c r="DR683" s="2"/>
      <c r="DS683" s="2"/>
      <c r="DT683" s="2"/>
      <c r="DU683" s="2"/>
      <c r="DV683" s="2"/>
      <c r="DW683" s="2"/>
      <c r="DX683" s="2"/>
      <c r="DY683" s="2"/>
      <c r="DZ683" s="2"/>
      <c r="EA683" s="2"/>
      <c r="EB683" s="2"/>
      <c r="EC683" s="2"/>
      <c r="ED683" s="2"/>
      <c r="EE683" s="2"/>
      <c r="EF683" s="2"/>
      <c r="EG683" s="2"/>
      <c r="EH683" s="2"/>
      <c r="EI683" s="2"/>
      <c r="EJ683" s="2"/>
      <c r="EK683" s="2"/>
      <c r="EL683" s="2"/>
      <c r="EM683" s="2"/>
      <c r="EN683" s="2"/>
      <c r="EO683" s="2"/>
      <c r="EP683" s="2"/>
      <c r="EQ683" s="2"/>
      <c r="ER683" s="2"/>
      <c r="ES683" s="2"/>
      <c r="ET683" s="2"/>
      <c r="EU683" s="2"/>
      <c r="EV683" s="2"/>
      <c r="EW683" s="2"/>
      <c r="EX683" s="2"/>
      <c r="EY683" s="2"/>
      <c r="EZ683" s="2"/>
      <c r="FA683" s="2"/>
      <c r="FB683" s="2"/>
      <c r="FC683" s="2"/>
      <c r="FD683" s="2"/>
      <c r="FE683" s="2"/>
      <c r="FF683" s="2"/>
      <c r="FG683" s="2"/>
      <c r="FH683" s="2"/>
      <c r="FI683" s="2"/>
      <c r="FJ683" s="2"/>
      <c r="FK683" s="2"/>
      <c r="FL683" s="2"/>
      <c r="FM683" s="2"/>
      <c r="FN683" s="2"/>
      <c r="FO683" s="2"/>
      <c r="FP683" s="2"/>
      <c r="FQ683" s="2"/>
      <c r="FR683" s="2"/>
      <c r="FS683" s="2"/>
      <c r="FT683" s="2"/>
      <c r="FU683" s="2"/>
      <c r="FV683" s="2"/>
      <c r="FW683" s="2"/>
      <c r="FX683" s="2"/>
      <c r="FY683" s="2"/>
      <c r="FZ683" s="2"/>
      <c r="GA683" s="2"/>
      <c r="GB683" s="2"/>
      <c r="GC683" s="2"/>
      <c r="GD683" s="2"/>
      <c r="GE683" s="2"/>
      <c r="GF683" s="2"/>
      <c r="GG683" s="2"/>
      <c r="GH683" s="2"/>
      <c r="GI683" s="2"/>
      <c r="GJ683" s="2"/>
      <c r="GK683" s="2"/>
      <c r="GL683" s="2"/>
      <c r="GM683" s="2"/>
      <c r="GN683" s="2"/>
      <c r="GO683" s="2"/>
      <c r="GP683" s="2"/>
      <c r="GQ683" s="2"/>
      <c r="GR683" s="2"/>
      <c r="GS683" s="2"/>
      <c r="GT683" s="2"/>
      <c r="GU683" s="2"/>
      <c r="GV683" s="2"/>
      <c r="GW683" s="2"/>
      <c r="GX683" s="2"/>
      <c r="GY683" s="2"/>
      <c r="GZ683" s="2"/>
      <c r="HA683" s="2"/>
      <c r="HB683" s="2"/>
      <c r="HC683" s="2"/>
      <c r="HD683" s="2"/>
      <c r="HE683" s="2"/>
      <c r="HF683" s="2"/>
      <c r="HG683" s="2"/>
      <c r="HH683" s="2"/>
      <c r="HI683" s="2"/>
      <c r="HJ683" s="2"/>
      <c r="HK683" s="2"/>
      <c r="HL683" s="2"/>
      <c r="HM683" s="2"/>
      <c r="HN683" s="2"/>
      <c r="HO683" s="2"/>
      <c r="HP683" s="2"/>
      <c r="HQ683" s="2"/>
      <c r="HR683" s="2"/>
      <c r="HS683" s="2"/>
      <c r="HT683" s="2"/>
      <c r="HU683" s="2"/>
      <c r="HV683" s="2"/>
      <c r="HW683" s="2"/>
      <c r="HX683" s="2"/>
      <c r="HY683" s="2"/>
      <c r="HZ683" s="2"/>
      <c r="IA683" s="2"/>
      <c r="IB683" s="2"/>
      <c r="IC683" s="2"/>
      <c r="ID683" s="2"/>
      <c r="IE683" s="2"/>
      <c r="IF683" s="2"/>
      <c r="IG683" s="2"/>
      <c r="IH683" s="2"/>
      <c r="II683" s="2"/>
      <c r="IJ683" s="2"/>
      <c r="IK683" s="2"/>
      <c r="IL683" s="2"/>
      <c r="IM683" s="2"/>
      <c r="IN683" s="2"/>
      <c r="IO683" s="2"/>
      <c r="IP683" s="2"/>
      <c r="IQ683" s="2"/>
      <c r="IR683" s="2"/>
      <c r="IS683" s="2"/>
    </row>
    <row r="684" spans="1:253" s="34" customFormat="1" ht="12.75" x14ac:dyDescent="0.2">
      <c r="A684" s="8"/>
      <c r="B684" s="7"/>
      <c r="C684" s="7"/>
      <c r="D684" s="7"/>
      <c r="E684" s="6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  <c r="CA684" s="2"/>
      <c r="CB684" s="2"/>
      <c r="CC684" s="2"/>
      <c r="CD684" s="2"/>
      <c r="CE684" s="2"/>
      <c r="CF684" s="2"/>
      <c r="CG684" s="2"/>
      <c r="CH684" s="2"/>
      <c r="CI684" s="2"/>
      <c r="CJ684" s="2"/>
      <c r="CK684" s="2"/>
      <c r="CL684" s="2"/>
      <c r="CM684" s="2"/>
      <c r="CN684" s="2"/>
      <c r="CO684" s="2"/>
      <c r="CP684" s="2"/>
      <c r="CQ684" s="2"/>
      <c r="CR684" s="2"/>
      <c r="CS684" s="2"/>
      <c r="CT684" s="2"/>
      <c r="CU684" s="2"/>
      <c r="CV684" s="2"/>
      <c r="CW684" s="2"/>
      <c r="CX684" s="2"/>
      <c r="CY684" s="2"/>
      <c r="CZ684" s="2"/>
      <c r="DA684" s="2"/>
      <c r="DB684" s="2"/>
      <c r="DC684" s="2"/>
      <c r="DD684" s="2"/>
      <c r="DE684" s="2"/>
      <c r="DF684" s="2"/>
      <c r="DG684" s="2"/>
      <c r="DH684" s="2"/>
      <c r="DI684" s="2"/>
      <c r="DJ684" s="2"/>
      <c r="DK684" s="2"/>
      <c r="DL684" s="2"/>
      <c r="DM684" s="2"/>
      <c r="DN684" s="2"/>
      <c r="DO684" s="2"/>
      <c r="DP684" s="2"/>
      <c r="DQ684" s="2"/>
      <c r="DR684" s="2"/>
      <c r="DS684" s="2"/>
      <c r="DT684" s="2"/>
      <c r="DU684" s="2"/>
      <c r="DV684" s="2"/>
      <c r="DW684" s="2"/>
      <c r="DX684" s="2"/>
      <c r="DY684" s="2"/>
      <c r="DZ684" s="2"/>
      <c r="EA684" s="2"/>
      <c r="EB684" s="2"/>
      <c r="EC684" s="2"/>
      <c r="ED684" s="2"/>
      <c r="EE684" s="2"/>
      <c r="EF684" s="2"/>
      <c r="EG684" s="2"/>
      <c r="EH684" s="2"/>
      <c r="EI684" s="2"/>
      <c r="EJ684" s="2"/>
      <c r="EK684" s="2"/>
      <c r="EL684" s="2"/>
      <c r="EM684" s="2"/>
      <c r="EN684" s="2"/>
      <c r="EO684" s="2"/>
      <c r="EP684" s="2"/>
      <c r="EQ684" s="2"/>
      <c r="ER684" s="2"/>
      <c r="ES684" s="2"/>
      <c r="ET684" s="2"/>
      <c r="EU684" s="2"/>
      <c r="EV684" s="2"/>
      <c r="EW684" s="2"/>
      <c r="EX684" s="2"/>
      <c r="EY684" s="2"/>
      <c r="EZ684" s="2"/>
      <c r="FA684" s="2"/>
      <c r="FB684" s="2"/>
      <c r="FC684" s="2"/>
      <c r="FD684" s="2"/>
      <c r="FE684" s="2"/>
      <c r="FF684" s="2"/>
      <c r="FG684" s="2"/>
      <c r="FH684" s="2"/>
      <c r="FI684" s="2"/>
      <c r="FJ684" s="2"/>
      <c r="FK684" s="2"/>
      <c r="FL684" s="2"/>
      <c r="FM684" s="2"/>
      <c r="FN684" s="2"/>
      <c r="FO684" s="2"/>
      <c r="FP684" s="2"/>
      <c r="FQ684" s="2"/>
      <c r="FR684" s="2"/>
      <c r="FS684" s="2"/>
      <c r="FT684" s="2"/>
      <c r="FU684" s="2"/>
      <c r="FV684" s="2"/>
      <c r="FW684" s="2"/>
      <c r="FX684" s="2"/>
      <c r="FY684" s="2"/>
      <c r="FZ684" s="2"/>
      <c r="GA684" s="2"/>
      <c r="GB684" s="2"/>
      <c r="GC684" s="2"/>
      <c r="GD684" s="2"/>
      <c r="GE684" s="2"/>
      <c r="GF684" s="2"/>
      <c r="GG684" s="2"/>
      <c r="GH684" s="2"/>
      <c r="GI684" s="2"/>
      <c r="GJ684" s="2"/>
      <c r="GK684" s="2"/>
      <c r="GL684" s="2"/>
      <c r="GM684" s="2"/>
      <c r="GN684" s="2"/>
      <c r="GO684" s="2"/>
      <c r="GP684" s="2"/>
      <c r="GQ684" s="2"/>
      <c r="GR684" s="2"/>
      <c r="GS684" s="2"/>
      <c r="GT684" s="2"/>
      <c r="GU684" s="2"/>
      <c r="GV684" s="2"/>
      <c r="GW684" s="2"/>
      <c r="GX684" s="2"/>
      <c r="GY684" s="2"/>
      <c r="GZ684" s="2"/>
      <c r="HA684" s="2"/>
      <c r="HB684" s="2"/>
      <c r="HC684" s="2"/>
      <c r="HD684" s="2"/>
      <c r="HE684" s="2"/>
      <c r="HF684" s="2"/>
      <c r="HG684" s="2"/>
      <c r="HH684" s="2"/>
      <c r="HI684" s="2"/>
      <c r="HJ684" s="2"/>
      <c r="HK684" s="2"/>
      <c r="HL684" s="2"/>
      <c r="HM684" s="2"/>
      <c r="HN684" s="2"/>
      <c r="HO684" s="2"/>
      <c r="HP684" s="2"/>
      <c r="HQ684" s="2"/>
      <c r="HR684" s="2"/>
      <c r="HS684" s="2"/>
      <c r="HT684" s="2"/>
      <c r="HU684" s="2"/>
      <c r="HV684" s="2"/>
      <c r="HW684" s="2"/>
      <c r="HX684" s="2"/>
      <c r="HY684" s="2"/>
      <c r="HZ684" s="2"/>
      <c r="IA684" s="2"/>
      <c r="IB684" s="2"/>
      <c r="IC684" s="2"/>
      <c r="ID684" s="2"/>
      <c r="IE684" s="2"/>
      <c r="IF684" s="2"/>
      <c r="IG684" s="2"/>
      <c r="IH684" s="2"/>
      <c r="II684" s="2"/>
      <c r="IJ684" s="2"/>
      <c r="IK684" s="2"/>
      <c r="IL684" s="2"/>
      <c r="IM684" s="2"/>
      <c r="IN684" s="2"/>
      <c r="IO684" s="2"/>
      <c r="IP684" s="2"/>
      <c r="IQ684" s="2"/>
      <c r="IR684" s="2"/>
      <c r="IS684" s="2"/>
    </row>
    <row r="685" spans="1:253" s="34" customFormat="1" ht="12.75" x14ac:dyDescent="0.2">
      <c r="A685" s="8"/>
      <c r="B685" s="7"/>
      <c r="C685" s="7"/>
      <c r="D685" s="7"/>
      <c r="E685" s="6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/>
      <c r="BY685" s="2"/>
      <c r="BZ685" s="2"/>
      <c r="CA685" s="2"/>
      <c r="CB685" s="2"/>
      <c r="CC685" s="2"/>
      <c r="CD685" s="2"/>
      <c r="CE685" s="2"/>
      <c r="CF685" s="2"/>
      <c r="CG685" s="2"/>
      <c r="CH685" s="2"/>
      <c r="CI685" s="2"/>
      <c r="CJ685" s="2"/>
      <c r="CK685" s="2"/>
      <c r="CL685" s="2"/>
      <c r="CM685" s="2"/>
      <c r="CN685" s="2"/>
      <c r="CO685" s="2"/>
      <c r="CP685" s="2"/>
      <c r="CQ685" s="2"/>
      <c r="CR685" s="2"/>
      <c r="CS685" s="2"/>
      <c r="CT685" s="2"/>
      <c r="CU685" s="2"/>
      <c r="CV685" s="2"/>
      <c r="CW685" s="2"/>
      <c r="CX685" s="2"/>
      <c r="CY685" s="2"/>
      <c r="CZ685" s="2"/>
      <c r="DA685" s="2"/>
      <c r="DB685" s="2"/>
      <c r="DC685" s="2"/>
      <c r="DD685" s="2"/>
      <c r="DE685" s="2"/>
      <c r="DF685" s="2"/>
      <c r="DG685" s="2"/>
      <c r="DH685" s="2"/>
      <c r="DI685" s="2"/>
      <c r="DJ685" s="2"/>
      <c r="DK685" s="2"/>
      <c r="DL685" s="2"/>
      <c r="DM685" s="2"/>
      <c r="DN685" s="2"/>
      <c r="DO685" s="2"/>
      <c r="DP685" s="2"/>
      <c r="DQ685" s="2"/>
      <c r="DR685" s="2"/>
      <c r="DS685" s="2"/>
      <c r="DT685" s="2"/>
      <c r="DU685" s="2"/>
      <c r="DV685" s="2"/>
      <c r="DW685" s="2"/>
      <c r="DX685" s="2"/>
      <c r="DY685" s="2"/>
      <c r="DZ685" s="2"/>
      <c r="EA685" s="2"/>
      <c r="EB685" s="2"/>
      <c r="EC685" s="2"/>
      <c r="ED685" s="2"/>
      <c r="EE685" s="2"/>
      <c r="EF685" s="2"/>
      <c r="EG685" s="2"/>
      <c r="EH685" s="2"/>
      <c r="EI685" s="2"/>
      <c r="EJ685" s="2"/>
      <c r="EK685" s="2"/>
      <c r="EL685" s="2"/>
      <c r="EM685" s="2"/>
      <c r="EN685" s="2"/>
      <c r="EO685" s="2"/>
      <c r="EP685" s="2"/>
      <c r="EQ685" s="2"/>
      <c r="ER685" s="2"/>
      <c r="ES685" s="2"/>
      <c r="ET685" s="2"/>
      <c r="EU685" s="2"/>
      <c r="EV685" s="2"/>
      <c r="EW685" s="2"/>
      <c r="EX685" s="2"/>
      <c r="EY685" s="2"/>
      <c r="EZ685" s="2"/>
      <c r="FA685" s="2"/>
      <c r="FB685" s="2"/>
      <c r="FC685" s="2"/>
      <c r="FD685" s="2"/>
      <c r="FE685" s="2"/>
      <c r="FF685" s="2"/>
      <c r="FG685" s="2"/>
      <c r="FH685" s="2"/>
      <c r="FI685" s="2"/>
      <c r="FJ685" s="2"/>
      <c r="FK685" s="2"/>
      <c r="FL685" s="2"/>
      <c r="FM685" s="2"/>
      <c r="FN685" s="2"/>
      <c r="FO685" s="2"/>
      <c r="FP685" s="2"/>
      <c r="FQ685" s="2"/>
      <c r="FR685" s="2"/>
      <c r="FS685" s="2"/>
      <c r="FT685" s="2"/>
      <c r="FU685" s="2"/>
      <c r="FV685" s="2"/>
      <c r="FW685" s="2"/>
      <c r="FX685" s="2"/>
      <c r="FY685" s="2"/>
      <c r="FZ685" s="2"/>
      <c r="GA685" s="2"/>
      <c r="GB685" s="2"/>
      <c r="GC685" s="2"/>
      <c r="GD685" s="2"/>
      <c r="GE685" s="2"/>
      <c r="GF685" s="2"/>
      <c r="GG685" s="2"/>
      <c r="GH685" s="2"/>
      <c r="GI685" s="2"/>
      <c r="GJ685" s="2"/>
      <c r="GK685" s="2"/>
      <c r="GL685" s="2"/>
      <c r="GM685" s="2"/>
      <c r="GN685" s="2"/>
      <c r="GO685" s="2"/>
      <c r="GP685" s="2"/>
      <c r="GQ685" s="2"/>
      <c r="GR685" s="2"/>
      <c r="GS685" s="2"/>
      <c r="GT685" s="2"/>
      <c r="GU685" s="2"/>
      <c r="GV685" s="2"/>
      <c r="GW685" s="2"/>
      <c r="GX685" s="2"/>
      <c r="GY685" s="2"/>
      <c r="GZ685" s="2"/>
      <c r="HA685" s="2"/>
      <c r="HB685" s="2"/>
      <c r="HC685" s="2"/>
      <c r="HD685" s="2"/>
      <c r="HE685" s="2"/>
      <c r="HF685" s="2"/>
      <c r="HG685" s="2"/>
      <c r="HH685" s="2"/>
      <c r="HI685" s="2"/>
      <c r="HJ685" s="2"/>
      <c r="HK685" s="2"/>
      <c r="HL685" s="2"/>
      <c r="HM685" s="2"/>
      <c r="HN685" s="2"/>
      <c r="HO685" s="2"/>
      <c r="HP685" s="2"/>
      <c r="HQ685" s="2"/>
      <c r="HR685" s="2"/>
      <c r="HS685" s="2"/>
      <c r="HT685" s="2"/>
      <c r="HU685" s="2"/>
      <c r="HV685" s="2"/>
      <c r="HW685" s="2"/>
      <c r="HX685" s="2"/>
      <c r="HY685" s="2"/>
      <c r="HZ685" s="2"/>
      <c r="IA685" s="2"/>
      <c r="IB685" s="2"/>
      <c r="IC685" s="2"/>
      <c r="ID685" s="2"/>
      <c r="IE685" s="2"/>
      <c r="IF685" s="2"/>
      <c r="IG685" s="2"/>
      <c r="IH685" s="2"/>
      <c r="II685" s="2"/>
      <c r="IJ685" s="2"/>
      <c r="IK685" s="2"/>
      <c r="IL685" s="2"/>
      <c r="IM685" s="2"/>
      <c r="IN685" s="2"/>
      <c r="IO685" s="2"/>
      <c r="IP685" s="2"/>
      <c r="IQ685" s="2"/>
      <c r="IR685" s="2"/>
      <c r="IS685" s="2"/>
    </row>
    <row r="686" spans="1:253" s="34" customFormat="1" ht="12.75" x14ac:dyDescent="0.2">
      <c r="A686" s="8"/>
      <c r="B686" s="7"/>
      <c r="C686" s="7"/>
      <c r="D686" s="7"/>
      <c r="E686" s="6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  <c r="CZ686" s="2"/>
      <c r="DA686" s="2"/>
      <c r="DB686" s="2"/>
      <c r="DC686" s="2"/>
      <c r="DD686" s="2"/>
      <c r="DE686" s="2"/>
      <c r="DF686" s="2"/>
      <c r="DG686" s="2"/>
      <c r="DH686" s="2"/>
      <c r="DI686" s="2"/>
      <c r="DJ686" s="2"/>
      <c r="DK686" s="2"/>
      <c r="DL686" s="2"/>
      <c r="DM686" s="2"/>
      <c r="DN686" s="2"/>
      <c r="DO686" s="2"/>
      <c r="DP686" s="2"/>
      <c r="DQ686" s="2"/>
      <c r="DR686" s="2"/>
      <c r="DS686" s="2"/>
      <c r="DT686" s="2"/>
      <c r="DU686" s="2"/>
      <c r="DV686" s="2"/>
      <c r="DW686" s="2"/>
      <c r="DX686" s="2"/>
      <c r="DY686" s="2"/>
      <c r="DZ686" s="2"/>
      <c r="EA686" s="2"/>
      <c r="EB686" s="2"/>
      <c r="EC686" s="2"/>
      <c r="ED686" s="2"/>
      <c r="EE686" s="2"/>
      <c r="EF686" s="2"/>
      <c r="EG686" s="2"/>
      <c r="EH686" s="2"/>
      <c r="EI686" s="2"/>
      <c r="EJ686" s="2"/>
      <c r="EK686" s="2"/>
      <c r="EL686" s="2"/>
      <c r="EM686" s="2"/>
      <c r="EN686" s="2"/>
      <c r="EO686" s="2"/>
      <c r="EP686" s="2"/>
      <c r="EQ686" s="2"/>
      <c r="ER686" s="2"/>
      <c r="ES686" s="2"/>
      <c r="ET686" s="2"/>
      <c r="EU686" s="2"/>
      <c r="EV686" s="2"/>
      <c r="EW686" s="2"/>
      <c r="EX686" s="2"/>
      <c r="EY686" s="2"/>
      <c r="EZ686" s="2"/>
      <c r="FA686" s="2"/>
      <c r="FB686" s="2"/>
      <c r="FC686" s="2"/>
      <c r="FD686" s="2"/>
      <c r="FE686" s="2"/>
      <c r="FF686" s="2"/>
      <c r="FG686" s="2"/>
      <c r="FH686" s="2"/>
      <c r="FI686" s="2"/>
      <c r="FJ686" s="2"/>
      <c r="FK686" s="2"/>
      <c r="FL686" s="2"/>
      <c r="FM686" s="2"/>
      <c r="FN686" s="2"/>
      <c r="FO686" s="2"/>
      <c r="FP686" s="2"/>
      <c r="FQ686" s="2"/>
      <c r="FR686" s="2"/>
      <c r="FS686" s="2"/>
      <c r="FT686" s="2"/>
      <c r="FU686" s="2"/>
      <c r="FV686" s="2"/>
      <c r="FW686" s="2"/>
      <c r="FX686" s="2"/>
      <c r="FY686" s="2"/>
      <c r="FZ686" s="2"/>
      <c r="GA686" s="2"/>
      <c r="GB686" s="2"/>
      <c r="GC686" s="2"/>
      <c r="GD686" s="2"/>
      <c r="GE686" s="2"/>
      <c r="GF686" s="2"/>
      <c r="GG686" s="2"/>
      <c r="GH686" s="2"/>
      <c r="GI686" s="2"/>
      <c r="GJ686" s="2"/>
      <c r="GK686" s="2"/>
      <c r="GL686" s="2"/>
      <c r="GM686" s="2"/>
      <c r="GN686" s="2"/>
      <c r="GO686" s="2"/>
      <c r="GP686" s="2"/>
      <c r="GQ686" s="2"/>
      <c r="GR686" s="2"/>
      <c r="GS686" s="2"/>
      <c r="GT686" s="2"/>
      <c r="GU686" s="2"/>
      <c r="GV686" s="2"/>
      <c r="GW686" s="2"/>
      <c r="GX686" s="2"/>
      <c r="GY686" s="2"/>
      <c r="GZ686" s="2"/>
      <c r="HA686" s="2"/>
      <c r="HB686" s="2"/>
      <c r="HC686" s="2"/>
      <c r="HD686" s="2"/>
      <c r="HE686" s="2"/>
      <c r="HF686" s="2"/>
      <c r="HG686" s="2"/>
      <c r="HH686" s="2"/>
      <c r="HI686" s="2"/>
      <c r="HJ686" s="2"/>
      <c r="HK686" s="2"/>
      <c r="HL686" s="2"/>
      <c r="HM686" s="2"/>
      <c r="HN686" s="2"/>
      <c r="HO686" s="2"/>
      <c r="HP686" s="2"/>
      <c r="HQ686" s="2"/>
      <c r="HR686" s="2"/>
      <c r="HS686" s="2"/>
      <c r="HT686" s="2"/>
      <c r="HU686" s="2"/>
      <c r="HV686" s="2"/>
      <c r="HW686" s="2"/>
      <c r="HX686" s="2"/>
      <c r="HY686" s="2"/>
      <c r="HZ686" s="2"/>
      <c r="IA686" s="2"/>
      <c r="IB686" s="2"/>
      <c r="IC686" s="2"/>
      <c r="ID686" s="2"/>
      <c r="IE686" s="2"/>
      <c r="IF686" s="2"/>
      <c r="IG686" s="2"/>
      <c r="IH686" s="2"/>
      <c r="II686" s="2"/>
      <c r="IJ686" s="2"/>
      <c r="IK686" s="2"/>
      <c r="IL686" s="2"/>
      <c r="IM686" s="2"/>
      <c r="IN686" s="2"/>
      <c r="IO686" s="2"/>
      <c r="IP686" s="2"/>
      <c r="IQ686" s="2"/>
      <c r="IR686" s="2"/>
      <c r="IS686" s="2"/>
    </row>
    <row r="687" spans="1:253" s="34" customFormat="1" ht="12.75" x14ac:dyDescent="0.2">
      <c r="A687" s="8"/>
      <c r="B687" s="7"/>
      <c r="C687" s="7"/>
      <c r="D687" s="7"/>
      <c r="E687" s="6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  <c r="CZ687" s="2"/>
      <c r="DA687" s="2"/>
      <c r="DB687" s="2"/>
      <c r="DC687" s="2"/>
      <c r="DD687" s="2"/>
      <c r="DE687" s="2"/>
      <c r="DF687" s="2"/>
      <c r="DG687" s="2"/>
      <c r="DH687" s="2"/>
      <c r="DI687" s="2"/>
      <c r="DJ687" s="2"/>
      <c r="DK687" s="2"/>
      <c r="DL687" s="2"/>
      <c r="DM687" s="2"/>
      <c r="DN687" s="2"/>
      <c r="DO687" s="2"/>
      <c r="DP687" s="2"/>
      <c r="DQ687" s="2"/>
      <c r="DR687" s="2"/>
      <c r="DS687" s="2"/>
      <c r="DT687" s="2"/>
      <c r="DU687" s="2"/>
      <c r="DV687" s="2"/>
      <c r="DW687" s="2"/>
      <c r="DX687" s="2"/>
      <c r="DY687" s="2"/>
      <c r="DZ687" s="2"/>
      <c r="EA687" s="2"/>
      <c r="EB687" s="2"/>
      <c r="EC687" s="2"/>
      <c r="ED687" s="2"/>
      <c r="EE687" s="2"/>
      <c r="EF687" s="2"/>
      <c r="EG687" s="2"/>
      <c r="EH687" s="2"/>
      <c r="EI687" s="2"/>
      <c r="EJ687" s="2"/>
      <c r="EK687" s="2"/>
      <c r="EL687" s="2"/>
      <c r="EM687" s="2"/>
      <c r="EN687" s="2"/>
      <c r="EO687" s="2"/>
      <c r="EP687" s="2"/>
      <c r="EQ687" s="2"/>
      <c r="ER687" s="2"/>
      <c r="ES687" s="2"/>
      <c r="ET687" s="2"/>
      <c r="EU687" s="2"/>
      <c r="EV687" s="2"/>
      <c r="EW687" s="2"/>
      <c r="EX687" s="2"/>
      <c r="EY687" s="2"/>
      <c r="EZ687" s="2"/>
      <c r="FA687" s="2"/>
      <c r="FB687" s="2"/>
      <c r="FC687" s="2"/>
      <c r="FD687" s="2"/>
      <c r="FE687" s="2"/>
      <c r="FF687" s="2"/>
      <c r="FG687" s="2"/>
      <c r="FH687" s="2"/>
      <c r="FI687" s="2"/>
      <c r="FJ687" s="2"/>
      <c r="FK687" s="2"/>
      <c r="FL687" s="2"/>
      <c r="FM687" s="2"/>
      <c r="FN687" s="2"/>
      <c r="FO687" s="2"/>
      <c r="FP687" s="2"/>
      <c r="FQ687" s="2"/>
      <c r="FR687" s="2"/>
      <c r="FS687" s="2"/>
      <c r="FT687" s="2"/>
      <c r="FU687" s="2"/>
      <c r="FV687" s="2"/>
      <c r="FW687" s="2"/>
      <c r="FX687" s="2"/>
      <c r="FY687" s="2"/>
      <c r="FZ687" s="2"/>
      <c r="GA687" s="2"/>
      <c r="GB687" s="2"/>
      <c r="GC687" s="2"/>
      <c r="GD687" s="2"/>
      <c r="GE687" s="2"/>
      <c r="GF687" s="2"/>
      <c r="GG687" s="2"/>
      <c r="GH687" s="2"/>
      <c r="GI687" s="2"/>
      <c r="GJ687" s="2"/>
      <c r="GK687" s="2"/>
      <c r="GL687" s="2"/>
      <c r="GM687" s="2"/>
      <c r="GN687" s="2"/>
      <c r="GO687" s="2"/>
      <c r="GP687" s="2"/>
      <c r="GQ687" s="2"/>
      <c r="GR687" s="2"/>
      <c r="GS687" s="2"/>
      <c r="GT687" s="2"/>
      <c r="GU687" s="2"/>
      <c r="GV687" s="2"/>
      <c r="GW687" s="2"/>
      <c r="GX687" s="2"/>
      <c r="GY687" s="2"/>
      <c r="GZ687" s="2"/>
      <c r="HA687" s="2"/>
      <c r="HB687" s="2"/>
      <c r="HC687" s="2"/>
      <c r="HD687" s="2"/>
      <c r="HE687" s="2"/>
      <c r="HF687" s="2"/>
      <c r="HG687" s="2"/>
      <c r="HH687" s="2"/>
      <c r="HI687" s="2"/>
      <c r="HJ687" s="2"/>
      <c r="HK687" s="2"/>
      <c r="HL687" s="2"/>
      <c r="HM687" s="2"/>
      <c r="HN687" s="2"/>
      <c r="HO687" s="2"/>
      <c r="HP687" s="2"/>
      <c r="HQ687" s="2"/>
      <c r="HR687" s="2"/>
      <c r="HS687" s="2"/>
      <c r="HT687" s="2"/>
      <c r="HU687" s="2"/>
      <c r="HV687" s="2"/>
      <c r="HW687" s="2"/>
      <c r="HX687" s="2"/>
      <c r="HY687" s="2"/>
      <c r="HZ687" s="2"/>
      <c r="IA687" s="2"/>
      <c r="IB687" s="2"/>
      <c r="IC687" s="2"/>
      <c r="ID687" s="2"/>
      <c r="IE687" s="2"/>
      <c r="IF687" s="2"/>
      <c r="IG687" s="2"/>
      <c r="IH687" s="2"/>
      <c r="II687" s="2"/>
      <c r="IJ687" s="2"/>
      <c r="IK687" s="2"/>
      <c r="IL687" s="2"/>
      <c r="IM687" s="2"/>
      <c r="IN687" s="2"/>
      <c r="IO687" s="2"/>
      <c r="IP687" s="2"/>
      <c r="IQ687" s="2"/>
      <c r="IR687" s="2"/>
      <c r="IS687" s="2"/>
    </row>
    <row r="688" spans="1:253" s="34" customFormat="1" ht="12.75" x14ac:dyDescent="0.2">
      <c r="A688" s="8"/>
      <c r="B688" s="7"/>
      <c r="C688" s="7"/>
      <c r="D688" s="7"/>
      <c r="E688" s="6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  <c r="BY688" s="2"/>
      <c r="BZ688" s="2"/>
      <c r="CA688" s="2"/>
      <c r="CB688" s="2"/>
      <c r="CC688" s="2"/>
      <c r="CD688" s="2"/>
      <c r="CE688" s="2"/>
      <c r="CF688" s="2"/>
      <c r="CG688" s="2"/>
      <c r="CH688" s="2"/>
      <c r="CI688" s="2"/>
      <c r="CJ688" s="2"/>
      <c r="CK688" s="2"/>
      <c r="CL688" s="2"/>
      <c r="CM688" s="2"/>
      <c r="CN688" s="2"/>
      <c r="CO688" s="2"/>
      <c r="CP688" s="2"/>
      <c r="CQ688" s="2"/>
      <c r="CR688" s="2"/>
      <c r="CS688" s="2"/>
      <c r="CT688" s="2"/>
      <c r="CU688" s="2"/>
      <c r="CV688" s="2"/>
      <c r="CW688" s="2"/>
      <c r="CX688" s="2"/>
      <c r="CY688" s="2"/>
      <c r="CZ688" s="2"/>
      <c r="DA688" s="2"/>
      <c r="DB688" s="2"/>
      <c r="DC688" s="2"/>
      <c r="DD688" s="2"/>
      <c r="DE688" s="2"/>
      <c r="DF688" s="2"/>
      <c r="DG688" s="2"/>
      <c r="DH688" s="2"/>
      <c r="DI688" s="2"/>
      <c r="DJ688" s="2"/>
      <c r="DK688" s="2"/>
      <c r="DL688" s="2"/>
      <c r="DM688" s="2"/>
      <c r="DN688" s="2"/>
      <c r="DO688" s="2"/>
      <c r="DP688" s="2"/>
      <c r="DQ688" s="2"/>
      <c r="DR688" s="2"/>
      <c r="DS688" s="2"/>
      <c r="DT688" s="2"/>
      <c r="DU688" s="2"/>
      <c r="DV688" s="2"/>
      <c r="DW688" s="2"/>
      <c r="DX688" s="2"/>
      <c r="DY688" s="2"/>
      <c r="DZ688" s="2"/>
      <c r="EA688" s="2"/>
      <c r="EB688" s="2"/>
      <c r="EC688" s="2"/>
      <c r="ED688" s="2"/>
      <c r="EE688" s="2"/>
      <c r="EF688" s="2"/>
      <c r="EG688" s="2"/>
      <c r="EH688" s="2"/>
      <c r="EI688" s="2"/>
      <c r="EJ688" s="2"/>
      <c r="EK688" s="2"/>
      <c r="EL688" s="2"/>
      <c r="EM688" s="2"/>
      <c r="EN688" s="2"/>
      <c r="EO688" s="2"/>
      <c r="EP688" s="2"/>
      <c r="EQ688" s="2"/>
      <c r="ER688" s="2"/>
      <c r="ES688" s="2"/>
      <c r="ET688" s="2"/>
      <c r="EU688" s="2"/>
      <c r="EV688" s="2"/>
      <c r="EW688" s="2"/>
      <c r="EX688" s="2"/>
      <c r="EY688" s="2"/>
      <c r="EZ688" s="2"/>
      <c r="FA688" s="2"/>
      <c r="FB688" s="2"/>
      <c r="FC688" s="2"/>
      <c r="FD688" s="2"/>
      <c r="FE688" s="2"/>
      <c r="FF688" s="2"/>
      <c r="FG688" s="2"/>
      <c r="FH688" s="2"/>
      <c r="FI688" s="2"/>
      <c r="FJ688" s="2"/>
      <c r="FK688" s="2"/>
      <c r="FL688" s="2"/>
      <c r="FM688" s="2"/>
      <c r="FN688" s="2"/>
      <c r="FO688" s="2"/>
      <c r="FP688" s="2"/>
      <c r="FQ688" s="2"/>
      <c r="FR688" s="2"/>
      <c r="FS688" s="2"/>
      <c r="FT688" s="2"/>
      <c r="FU688" s="2"/>
      <c r="FV688" s="2"/>
      <c r="FW688" s="2"/>
      <c r="FX688" s="2"/>
      <c r="FY688" s="2"/>
      <c r="FZ688" s="2"/>
      <c r="GA688" s="2"/>
      <c r="GB688" s="2"/>
      <c r="GC688" s="2"/>
      <c r="GD688" s="2"/>
      <c r="GE688" s="2"/>
      <c r="GF688" s="2"/>
      <c r="GG688" s="2"/>
      <c r="GH688" s="2"/>
      <c r="GI688" s="2"/>
      <c r="GJ688" s="2"/>
      <c r="GK688" s="2"/>
      <c r="GL688" s="2"/>
      <c r="GM688" s="2"/>
      <c r="GN688" s="2"/>
      <c r="GO688" s="2"/>
      <c r="GP688" s="2"/>
      <c r="GQ688" s="2"/>
      <c r="GR688" s="2"/>
      <c r="GS688" s="2"/>
      <c r="GT688" s="2"/>
      <c r="GU688" s="2"/>
      <c r="GV688" s="2"/>
      <c r="GW688" s="2"/>
      <c r="GX688" s="2"/>
      <c r="GY688" s="2"/>
      <c r="GZ688" s="2"/>
      <c r="HA688" s="2"/>
      <c r="HB688" s="2"/>
      <c r="HC688" s="2"/>
      <c r="HD688" s="2"/>
      <c r="HE688" s="2"/>
      <c r="HF688" s="2"/>
      <c r="HG688" s="2"/>
      <c r="HH688" s="2"/>
      <c r="HI688" s="2"/>
      <c r="HJ688" s="2"/>
      <c r="HK688" s="2"/>
      <c r="HL688" s="2"/>
      <c r="HM688" s="2"/>
      <c r="HN688" s="2"/>
      <c r="HO688" s="2"/>
      <c r="HP688" s="2"/>
      <c r="HQ688" s="2"/>
      <c r="HR688" s="2"/>
      <c r="HS688" s="2"/>
      <c r="HT688" s="2"/>
      <c r="HU688" s="2"/>
      <c r="HV688" s="2"/>
      <c r="HW688" s="2"/>
      <c r="HX688" s="2"/>
      <c r="HY688" s="2"/>
      <c r="HZ688" s="2"/>
      <c r="IA688" s="2"/>
      <c r="IB688" s="2"/>
      <c r="IC688" s="2"/>
      <c r="ID688" s="2"/>
      <c r="IE688" s="2"/>
      <c r="IF688" s="2"/>
      <c r="IG688" s="2"/>
      <c r="IH688" s="2"/>
      <c r="II688" s="2"/>
      <c r="IJ688" s="2"/>
      <c r="IK688" s="2"/>
      <c r="IL688" s="2"/>
      <c r="IM688" s="2"/>
      <c r="IN688" s="2"/>
      <c r="IO688" s="2"/>
      <c r="IP688" s="2"/>
      <c r="IQ688" s="2"/>
      <c r="IR688" s="2"/>
      <c r="IS688" s="2"/>
    </row>
    <row r="689" spans="1:253" s="34" customFormat="1" ht="12.75" x14ac:dyDescent="0.2">
      <c r="A689" s="8"/>
      <c r="B689" s="7"/>
      <c r="C689" s="7"/>
      <c r="D689" s="7"/>
      <c r="E689" s="6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  <c r="BY689" s="2"/>
      <c r="BZ689" s="2"/>
      <c r="CA689" s="2"/>
      <c r="CB689" s="2"/>
      <c r="CC689" s="2"/>
      <c r="CD689" s="2"/>
      <c r="CE689" s="2"/>
      <c r="CF689" s="2"/>
      <c r="CG689" s="2"/>
      <c r="CH689" s="2"/>
      <c r="CI689" s="2"/>
      <c r="CJ689" s="2"/>
      <c r="CK689" s="2"/>
      <c r="CL689" s="2"/>
      <c r="CM689" s="2"/>
      <c r="CN689" s="2"/>
      <c r="CO689" s="2"/>
      <c r="CP689" s="2"/>
      <c r="CQ689" s="2"/>
      <c r="CR689" s="2"/>
      <c r="CS689" s="2"/>
      <c r="CT689" s="2"/>
      <c r="CU689" s="2"/>
      <c r="CV689" s="2"/>
      <c r="CW689" s="2"/>
      <c r="CX689" s="2"/>
      <c r="CY689" s="2"/>
      <c r="CZ689" s="2"/>
      <c r="DA689" s="2"/>
      <c r="DB689" s="2"/>
      <c r="DC689" s="2"/>
      <c r="DD689" s="2"/>
      <c r="DE689" s="2"/>
      <c r="DF689" s="2"/>
      <c r="DG689" s="2"/>
      <c r="DH689" s="2"/>
      <c r="DI689" s="2"/>
      <c r="DJ689" s="2"/>
      <c r="DK689" s="2"/>
      <c r="DL689" s="2"/>
      <c r="DM689" s="2"/>
      <c r="DN689" s="2"/>
      <c r="DO689" s="2"/>
      <c r="DP689" s="2"/>
      <c r="DQ689" s="2"/>
      <c r="DR689" s="2"/>
      <c r="DS689" s="2"/>
      <c r="DT689" s="2"/>
      <c r="DU689" s="2"/>
      <c r="DV689" s="2"/>
      <c r="DW689" s="2"/>
      <c r="DX689" s="2"/>
      <c r="DY689" s="2"/>
      <c r="DZ689" s="2"/>
      <c r="EA689" s="2"/>
      <c r="EB689" s="2"/>
      <c r="EC689" s="2"/>
      <c r="ED689" s="2"/>
      <c r="EE689" s="2"/>
      <c r="EF689" s="2"/>
      <c r="EG689" s="2"/>
      <c r="EH689" s="2"/>
      <c r="EI689" s="2"/>
      <c r="EJ689" s="2"/>
      <c r="EK689" s="2"/>
      <c r="EL689" s="2"/>
      <c r="EM689" s="2"/>
      <c r="EN689" s="2"/>
      <c r="EO689" s="2"/>
      <c r="EP689" s="2"/>
      <c r="EQ689" s="2"/>
      <c r="ER689" s="2"/>
      <c r="ES689" s="2"/>
      <c r="ET689" s="2"/>
      <c r="EU689" s="2"/>
      <c r="EV689" s="2"/>
      <c r="EW689" s="2"/>
      <c r="EX689" s="2"/>
      <c r="EY689" s="2"/>
      <c r="EZ689" s="2"/>
      <c r="FA689" s="2"/>
      <c r="FB689" s="2"/>
      <c r="FC689" s="2"/>
      <c r="FD689" s="2"/>
      <c r="FE689" s="2"/>
      <c r="FF689" s="2"/>
      <c r="FG689" s="2"/>
      <c r="FH689" s="2"/>
      <c r="FI689" s="2"/>
      <c r="FJ689" s="2"/>
      <c r="FK689" s="2"/>
      <c r="FL689" s="2"/>
      <c r="FM689" s="2"/>
      <c r="FN689" s="2"/>
      <c r="FO689" s="2"/>
      <c r="FP689" s="2"/>
      <c r="FQ689" s="2"/>
      <c r="FR689" s="2"/>
      <c r="FS689" s="2"/>
      <c r="FT689" s="2"/>
      <c r="FU689" s="2"/>
      <c r="FV689" s="2"/>
      <c r="FW689" s="2"/>
      <c r="FX689" s="2"/>
      <c r="FY689" s="2"/>
      <c r="FZ689" s="2"/>
      <c r="GA689" s="2"/>
      <c r="GB689" s="2"/>
      <c r="GC689" s="2"/>
      <c r="GD689" s="2"/>
      <c r="GE689" s="2"/>
      <c r="GF689" s="2"/>
      <c r="GG689" s="2"/>
      <c r="GH689" s="2"/>
      <c r="GI689" s="2"/>
      <c r="GJ689" s="2"/>
      <c r="GK689" s="2"/>
      <c r="GL689" s="2"/>
      <c r="GM689" s="2"/>
      <c r="GN689" s="2"/>
      <c r="GO689" s="2"/>
      <c r="GP689" s="2"/>
      <c r="GQ689" s="2"/>
      <c r="GR689" s="2"/>
      <c r="GS689" s="2"/>
      <c r="GT689" s="2"/>
      <c r="GU689" s="2"/>
      <c r="GV689" s="2"/>
      <c r="GW689" s="2"/>
      <c r="GX689" s="2"/>
      <c r="GY689" s="2"/>
      <c r="GZ689" s="2"/>
      <c r="HA689" s="2"/>
      <c r="HB689" s="2"/>
      <c r="HC689" s="2"/>
      <c r="HD689" s="2"/>
      <c r="HE689" s="2"/>
      <c r="HF689" s="2"/>
      <c r="HG689" s="2"/>
      <c r="HH689" s="2"/>
      <c r="HI689" s="2"/>
      <c r="HJ689" s="2"/>
      <c r="HK689" s="2"/>
      <c r="HL689" s="2"/>
      <c r="HM689" s="2"/>
      <c r="HN689" s="2"/>
      <c r="HO689" s="2"/>
      <c r="HP689" s="2"/>
      <c r="HQ689" s="2"/>
      <c r="HR689" s="2"/>
      <c r="HS689" s="2"/>
      <c r="HT689" s="2"/>
      <c r="HU689" s="2"/>
      <c r="HV689" s="2"/>
      <c r="HW689" s="2"/>
      <c r="HX689" s="2"/>
      <c r="HY689" s="2"/>
      <c r="HZ689" s="2"/>
      <c r="IA689" s="2"/>
      <c r="IB689" s="2"/>
      <c r="IC689" s="2"/>
      <c r="ID689" s="2"/>
      <c r="IE689" s="2"/>
      <c r="IF689" s="2"/>
      <c r="IG689" s="2"/>
      <c r="IH689" s="2"/>
      <c r="II689" s="2"/>
      <c r="IJ689" s="2"/>
      <c r="IK689" s="2"/>
      <c r="IL689" s="2"/>
      <c r="IM689" s="2"/>
      <c r="IN689" s="2"/>
      <c r="IO689" s="2"/>
      <c r="IP689" s="2"/>
      <c r="IQ689" s="2"/>
      <c r="IR689" s="2"/>
      <c r="IS689" s="2"/>
    </row>
    <row r="690" spans="1:253" s="34" customFormat="1" ht="12.75" x14ac:dyDescent="0.2">
      <c r="A690" s="8"/>
      <c r="B690" s="7"/>
      <c r="C690" s="7"/>
      <c r="D690" s="7"/>
      <c r="E690" s="6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  <c r="BY690" s="2"/>
      <c r="BZ690" s="2"/>
      <c r="CA690" s="2"/>
      <c r="CB690" s="2"/>
      <c r="CC690" s="2"/>
      <c r="CD690" s="2"/>
      <c r="CE690" s="2"/>
      <c r="CF690" s="2"/>
      <c r="CG690" s="2"/>
      <c r="CH690" s="2"/>
      <c r="CI690" s="2"/>
      <c r="CJ690" s="2"/>
      <c r="CK690" s="2"/>
      <c r="CL690" s="2"/>
      <c r="CM690" s="2"/>
      <c r="CN690" s="2"/>
      <c r="CO690" s="2"/>
      <c r="CP690" s="2"/>
      <c r="CQ690" s="2"/>
      <c r="CR690" s="2"/>
      <c r="CS690" s="2"/>
      <c r="CT690" s="2"/>
      <c r="CU690" s="2"/>
      <c r="CV690" s="2"/>
      <c r="CW690" s="2"/>
      <c r="CX690" s="2"/>
      <c r="CY690" s="2"/>
      <c r="CZ690" s="2"/>
      <c r="DA690" s="2"/>
      <c r="DB690" s="2"/>
      <c r="DC690" s="2"/>
      <c r="DD690" s="2"/>
      <c r="DE690" s="2"/>
      <c r="DF690" s="2"/>
      <c r="DG690" s="2"/>
      <c r="DH690" s="2"/>
      <c r="DI690" s="2"/>
      <c r="DJ690" s="2"/>
      <c r="DK690" s="2"/>
      <c r="DL690" s="2"/>
      <c r="DM690" s="2"/>
      <c r="DN690" s="2"/>
      <c r="DO690" s="2"/>
      <c r="DP690" s="2"/>
      <c r="DQ690" s="2"/>
      <c r="DR690" s="2"/>
      <c r="DS690" s="2"/>
      <c r="DT690" s="2"/>
      <c r="DU690" s="2"/>
      <c r="DV690" s="2"/>
      <c r="DW690" s="2"/>
      <c r="DX690" s="2"/>
      <c r="DY690" s="2"/>
      <c r="DZ690" s="2"/>
      <c r="EA690" s="2"/>
      <c r="EB690" s="2"/>
      <c r="EC690" s="2"/>
      <c r="ED690" s="2"/>
      <c r="EE690" s="2"/>
      <c r="EF690" s="2"/>
      <c r="EG690" s="2"/>
      <c r="EH690" s="2"/>
      <c r="EI690" s="2"/>
      <c r="EJ690" s="2"/>
      <c r="EK690" s="2"/>
      <c r="EL690" s="2"/>
      <c r="EM690" s="2"/>
      <c r="EN690" s="2"/>
      <c r="EO690" s="2"/>
      <c r="EP690" s="2"/>
      <c r="EQ690" s="2"/>
      <c r="ER690" s="2"/>
      <c r="ES690" s="2"/>
      <c r="ET690" s="2"/>
      <c r="EU690" s="2"/>
      <c r="EV690" s="2"/>
      <c r="EW690" s="2"/>
      <c r="EX690" s="2"/>
      <c r="EY690" s="2"/>
      <c r="EZ690" s="2"/>
      <c r="FA690" s="2"/>
      <c r="FB690" s="2"/>
      <c r="FC690" s="2"/>
      <c r="FD690" s="2"/>
      <c r="FE690" s="2"/>
      <c r="FF690" s="2"/>
      <c r="FG690" s="2"/>
      <c r="FH690" s="2"/>
      <c r="FI690" s="2"/>
      <c r="FJ690" s="2"/>
      <c r="FK690" s="2"/>
      <c r="FL690" s="2"/>
      <c r="FM690" s="2"/>
      <c r="FN690" s="2"/>
      <c r="FO690" s="2"/>
      <c r="FP690" s="2"/>
      <c r="FQ690" s="2"/>
      <c r="FR690" s="2"/>
      <c r="FS690" s="2"/>
      <c r="FT690" s="2"/>
      <c r="FU690" s="2"/>
      <c r="FV690" s="2"/>
      <c r="FW690" s="2"/>
      <c r="FX690" s="2"/>
      <c r="FY690" s="2"/>
      <c r="FZ690" s="2"/>
      <c r="GA690" s="2"/>
      <c r="GB690" s="2"/>
      <c r="GC690" s="2"/>
      <c r="GD690" s="2"/>
      <c r="GE690" s="2"/>
      <c r="GF690" s="2"/>
      <c r="GG690" s="2"/>
      <c r="GH690" s="2"/>
      <c r="GI690" s="2"/>
      <c r="GJ690" s="2"/>
      <c r="GK690" s="2"/>
      <c r="GL690" s="2"/>
      <c r="GM690" s="2"/>
      <c r="GN690" s="2"/>
      <c r="GO690" s="2"/>
      <c r="GP690" s="2"/>
      <c r="GQ690" s="2"/>
      <c r="GR690" s="2"/>
      <c r="GS690" s="2"/>
      <c r="GT690" s="2"/>
      <c r="GU690" s="2"/>
      <c r="GV690" s="2"/>
      <c r="GW690" s="2"/>
      <c r="GX690" s="2"/>
      <c r="GY690" s="2"/>
      <c r="GZ690" s="2"/>
      <c r="HA690" s="2"/>
      <c r="HB690" s="2"/>
      <c r="HC690" s="2"/>
      <c r="HD690" s="2"/>
      <c r="HE690" s="2"/>
      <c r="HF690" s="2"/>
      <c r="HG690" s="2"/>
      <c r="HH690" s="2"/>
      <c r="HI690" s="2"/>
      <c r="HJ690" s="2"/>
      <c r="HK690" s="2"/>
      <c r="HL690" s="2"/>
      <c r="HM690" s="2"/>
      <c r="HN690" s="2"/>
      <c r="HO690" s="2"/>
      <c r="HP690" s="2"/>
      <c r="HQ690" s="2"/>
      <c r="HR690" s="2"/>
      <c r="HS690" s="2"/>
      <c r="HT690" s="2"/>
      <c r="HU690" s="2"/>
      <c r="HV690" s="2"/>
      <c r="HW690" s="2"/>
      <c r="HX690" s="2"/>
      <c r="HY690" s="2"/>
      <c r="HZ690" s="2"/>
      <c r="IA690" s="2"/>
      <c r="IB690" s="2"/>
      <c r="IC690" s="2"/>
      <c r="ID690" s="2"/>
      <c r="IE690" s="2"/>
      <c r="IF690" s="2"/>
      <c r="IG690" s="2"/>
      <c r="IH690" s="2"/>
      <c r="II690" s="2"/>
      <c r="IJ690" s="2"/>
      <c r="IK690" s="2"/>
      <c r="IL690" s="2"/>
      <c r="IM690" s="2"/>
      <c r="IN690" s="2"/>
      <c r="IO690" s="2"/>
      <c r="IP690" s="2"/>
      <c r="IQ690" s="2"/>
      <c r="IR690" s="2"/>
      <c r="IS690" s="2"/>
    </row>
    <row r="691" spans="1:253" s="34" customFormat="1" ht="12.75" x14ac:dyDescent="0.2">
      <c r="A691" s="8"/>
      <c r="B691" s="7"/>
      <c r="C691" s="7"/>
      <c r="D691" s="7"/>
      <c r="E691" s="6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  <c r="BU691" s="2"/>
      <c r="BV691" s="2"/>
      <c r="BW691" s="2"/>
      <c r="BX691" s="2"/>
      <c r="BY691" s="2"/>
      <c r="BZ691" s="2"/>
      <c r="CA691" s="2"/>
      <c r="CB691" s="2"/>
      <c r="CC691" s="2"/>
      <c r="CD691" s="2"/>
      <c r="CE691" s="2"/>
      <c r="CF691" s="2"/>
      <c r="CG691" s="2"/>
      <c r="CH691" s="2"/>
      <c r="CI691" s="2"/>
      <c r="CJ691" s="2"/>
      <c r="CK691" s="2"/>
      <c r="CL691" s="2"/>
      <c r="CM691" s="2"/>
      <c r="CN691" s="2"/>
      <c r="CO691" s="2"/>
      <c r="CP691" s="2"/>
      <c r="CQ691" s="2"/>
      <c r="CR691" s="2"/>
      <c r="CS691" s="2"/>
      <c r="CT691" s="2"/>
      <c r="CU691" s="2"/>
      <c r="CV691" s="2"/>
      <c r="CW691" s="2"/>
      <c r="CX691" s="2"/>
      <c r="CY691" s="2"/>
      <c r="CZ691" s="2"/>
      <c r="DA691" s="2"/>
      <c r="DB691" s="2"/>
      <c r="DC691" s="2"/>
      <c r="DD691" s="2"/>
      <c r="DE691" s="2"/>
      <c r="DF691" s="2"/>
      <c r="DG691" s="2"/>
      <c r="DH691" s="2"/>
      <c r="DI691" s="2"/>
      <c r="DJ691" s="2"/>
      <c r="DK691" s="2"/>
      <c r="DL691" s="2"/>
      <c r="DM691" s="2"/>
      <c r="DN691" s="2"/>
      <c r="DO691" s="2"/>
      <c r="DP691" s="2"/>
      <c r="DQ691" s="2"/>
      <c r="DR691" s="2"/>
      <c r="DS691" s="2"/>
      <c r="DT691" s="2"/>
      <c r="DU691" s="2"/>
      <c r="DV691" s="2"/>
      <c r="DW691" s="2"/>
      <c r="DX691" s="2"/>
      <c r="DY691" s="2"/>
      <c r="DZ691" s="2"/>
      <c r="EA691" s="2"/>
      <c r="EB691" s="2"/>
      <c r="EC691" s="2"/>
      <c r="ED691" s="2"/>
      <c r="EE691" s="2"/>
      <c r="EF691" s="2"/>
      <c r="EG691" s="2"/>
      <c r="EH691" s="2"/>
      <c r="EI691" s="2"/>
      <c r="EJ691" s="2"/>
      <c r="EK691" s="2"/>
      <c r="EL691" s="2"/>
      <c r="EM691" s="2"/>
      <c r="EN691" s="2"/>
      <c r="EO691" s="2"/>
      <c r="EP691" s="2"/>
      <c r="EQ691" s="2"/>
      <c r="ER691" s="2"/>
      <c r="ES691" s="2"/>
      <c r="ET691" s="2"/>
      <c r="EU691" s="2"/>
      <c r="EV691" s="2"/>
      <c r="EW691" s="2"/>
      <c r="EX691" s="2"/>
      <c r="EY691" s="2"/>
      <c r="EZ691" s="2"/>
      <c r="FA691" s="2"/>
      <c r="FB691" s="2"/>
      <c r="FC691" s="2"/>
      <c r="FD691" s="2"/>
      <c r="FE691" s="2"/>
      <c r="FF691" s="2"/>
      <c r="FG691" s="2"/>
      <c r="FH691" s="2"/>
      <c r="FI691" s="2"/>
      <c r="FJ691" s="2"/>
      <c r="FK691" s="2"/>
      <c r="FL691" s="2"/>
      <c r="FM691" s="2"/>
      <c r="FN691" s="2"/>
      <c r="FO691" s="2"/>
      <c r="FP691" s="2"/>
      <c r="FQ691" s="2"/>
      <c r="FR691" s="2"/>
      <c r="FS691" s="2"/>
      <c r="FT691" s="2"/>
      <c r="FU691" s="2"/>
      <c r="FV691" s="2"/>
      <c r="FW691" s="2"/>
      <c r="FX691" s="2"/>
      <c r="FY691" s="2"/>
      <c r="FZ691" s="2"/>
      <c r="GA691" s="2"/>
      <c r="GB691" s="2"/>
      <c r="GC691" s="2"/>
      <c r="GD691" s="2"/>
      <c r="GE691" s="2"/>
      <c r="GF691" s="2"/>
      <c r="GG691" s="2"/>
      <c r="GH691" s="2"/>
      <c r="GI691" s="2"/>
      <c r="GJ691" s="2"/>
      <c r="GK691" s="2"/>
      <c r="GL691" s="2"/>
      <c r="GM691" s="2"/>
      <c r="GN691" s="2"/>
      <c r="GO691" s="2"/>
      <c r="GP691" s="2"/>
      <c r="GQ691" s="2"/>
      <c r="GR691" s="2"/>
      <c r="GS691" s="2"/>
      <c r="GT691" s="2"/>
      <c r="GU691" s="2"/>
      <c r="GV691" s="2"/>
      <c r="GW691" s="2"/>
      <c r="GX691" s="2"/>
      <c r="GY691" s="2"/>
      <c r="GZ691" s="2"/>
      <c r="HA691" s="2"/>
      <c r="HB691" s="2"/>
      <c r="HC691" s="2"/>
      <c r="HD691" s="2"/>
      <c r="HE691" s="2"/>
      <c r="HF691" s="2"/>
      <c r="HG691" s="2"/>
      <c r="HH691" s="2"/>
      <c r="HI691" s="2"/>
      <c r="HJ691" s="2"/>
      <c r="HK691" s="2"/>
      <c r="HL691" s="2"/>
      <c r="HM691" s="2"/>
      <c r="HN691" s="2"/>
      <c r="HO691" s="2"/>
      <c r="HP691" s="2"/>
      <c r="HQ691" s="2"/>
      <c r="HR691" s="2"/>
      <c r="HS691" s="2"/>
      <c r="HT691" s="2"/>
      <c r="HU691" s="2"/>
      <c r="HV691" s="2"/>
      <c r="HW691" s="2"/>
      <c r="HX691" s="2"/>
      <c r="HY691" s="2"/>
      <c r="HZ691" s="2"/>
      <c r="IA691" s="2"/>
      <c r="IB691" s="2"/>
      <c r="IC691" s="2"/>
      <c r="ID691" s="2"/>
      <c r="IE691" s="2"/>
      <c r="IF691" s="2"/>
      <c r="IG691" s="2"/>
      <c r="IH691" s="2"/>
      <c r="II691" s="2"/>
      <c r="IJ691" s="2"/>
      <c r="IK691" s="2"/>
      <c r="IL691" s="2"/>
      <c r="IM691" s="2"/>
      <c r="IN691" s="2"/>
      <c r="IO691" s="2"/>
      <c r="IP691" s="2"/>
      <c r="IQ691" s="2"/>
      <c r="IR691" s="2"/>
      <c r="IS691" s="2"/>
    </row>
    <row r="692" spans="1:253" s="34" customFormat="1" ht="12.75" x14ac:dyDescent="0.2">
      <c r="A692" s="8"/>
      <c r="B692" s="7"/>
      <c r="C692" s="7"/>
      <c r="D692" s="7"/>
      <c r="E692" s="6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  <c r="BU692" s="2"/>
      <c r="BV692" s="2"/>
      <c r="BW692" s="2"/>
      <c r="BX692" s="2"/>
      <c r="BY692" s="2"/>
      <c r="BZ692" s="2"/>
      <c r="CA692" s="2"/>
      <c r="CB692" s="2"/>
      <c r="CC692" s="2"/>
      <c r="CD692" s="2"/>
      <c r="CE692" s="2"/>
      <c r="CF692" s="2"/>
      <c r="CG692" s="2"/>
      <c r="CH692" s="2"/>
      <c r="CI692" s="2"/>
      <c r="CJ692" s="2"/>
      <c r="CK692" s="2"/>
      <c r="CL692" s="2"/>
      <c r="CM692" s="2"/>
      <c r="CN692" s="2"/>
      <c r="CO692" s="2"/>
      <c r="CP692" s="2"/>
      <c r="CQ692" s="2"/>
      <c r="CR692" s="2"/>
      <c r="CS692" s="2"/>
      <c r="CT692" s="2"/>
      <c r="CU692" s="2"/>
      <c r="CV692" s="2"/>
      <c r="CW692" s="2"/>
      <c r="CX692" s="2"/>
      <c r="CY692" s="2"/>
      <c r="CZ692" s="2"/>
      <c r="DA692" s="2"/>
      <c r="DB692" s="2"/>
      <c r="DC692" s="2"/>
      <c r="DD692" s="2"/>
      <c r="DE692" s="2"/>
      <c r="DF692" s="2"/>
      <c r="DG692" s="2"/>
      <c r="DH692" s="2"/>
      <c r="DI692" s="2"/>
      <c r="DJ692" s="2"/>
      <c r="DK692" s="2"/>
      <c r="DL692" s="2"/>
      <c r="DM692" s="2"/>
      <c r="DN692" s="2"/>
      <c r="DO692" s="2"/>
      <c r="DP692" s="2"/>
      <c r="DQ692" s="2"/>
      <c r="DR692" s="2"/>
      <c r="DS692" s="2"/>
      <c r="DT692" s="2"/>
      <c r="DU692" s="2"/>
      <c r="DV692" s="2"/>
      <c r="DW692" s="2"/>
      <c r="DX692" s="2"/>
      <c r="DY692" s="2"/>
      <c r="DZ692" s="2"/>
      <c r="EA692" s="2"/>
      <c r="EB692" s="2"/>
      <c r="EC692" s="2"/>
      <c r="ED692" s="2"/>
      <c r="EE692" s="2"/>
      <c r="EF692" s="2"/>
      <c r="EG692" s="2"/>
      <c r="EH692" s="2"/>
      <c r="EI692" s="2"/>
      <c r="EJ692" s="2"/>
      <c r="EK692" s="2"/>
      <c r="EL692" s="2"/>
      <c r="EM692" s="2"/>
      <c r="EN692" s="2"/>
      <c r="EO692" s="2"/>
      <c r="EP692" s="2"/>
      <c r="EQ692" s="2"/>
      <c r="ER692" s="2"/>
      <c r="ES692" s="2"/>
      <c r="ET692" s="2"/>
      <c r="EU692" s="2"/>
      <c r="EV692" s="2"/>
      <c r="EW692" s="2"/>
      <c r="EX692" s="2"/>
      <c r="EY692" s="2"/>
      <c r="EZ692" s="2"/>
      <c r="FA692" s="2"/>
      <c r="FB692" s="2"/>
      <c r="FC692" s="2"/>
      <c r="FD692" s="2"/>
      <c r="FE692" s="2"/>
      <c r="FF692" s="2"/>
      <c r="FG692" s="2"/>
      <c r="FH692" s="2"/>
      <c r="FI692" s="2"/>
      <c r="FJ692" s="2"/>
      <c r="FK692" s="2"/>
      <c r="FL692" s="2"/>
      <c r="FM692" s="2"/>
      <c r="FN692" s="2"/>
      <c r="FO692" s="2"/>
      <c r="FP692" s="2"/>
      <c r="FQ692" s="2"/>
      <c r="FR692" s="2"/>
      <c r="FS692" s="2"/>
      <c r="FT692" s="2"/>
      <c r="FU692" s="2"/>
      <c r="FV692" s="2"/>
      <c r="FW692" s="2"/>
      <c r="FX692" s="2"/>
      <c r="FY692" s="2"/>
      <c r="FZ692" s="2"/>
      <c r="GA692" s="2"/>
      <c r="GB692" s="2"/>
      <c r="GC692" s="2"/>
      <c r="GD692" s="2"/>
      <c r="GE692" s="2"/>
      <c r="GF692" s="2"/>
      <c r="GG692" s="2"/>
      <c r="GH692" s="2"/>
      <c r="GI692" s="2"/>
      <c r="GJ692" s="2"/>
      <c r="GK692" s="2"/>
      <c r="GL692" s="2"/>
      <c r="GM692" s="2"/>
      <c r="GN692" s="2"/>
      <c r="GO692" s="2"/>
      <c r="GP692" s="2"/>
      <c r="GQ692" s="2"/>
      <c r="GR692" s="2"/>
      <c r="GS692" s="2"/>
      <c r="GT692" s="2"/>
      <c r="GU692" s="2"/>
      <c r="GV692" s="2"/>
      <c r="GW692" s="2"/>
      <c r="GX692" s="2"/>
      <c r="GY692" s="2"/>
      <c r="GZ692" s="2"/>
      <c r="HA692" s="2"/>
      <c r="HB692" s="2"/>
      <c r="HC692" s="2"/>
      <c r="HD692" s="2"/>
      <c r="HE692" s="2"/>
      <c r="HF692" s="2"/>
      <c r="HG692" s="2"/>
      <c r="HH692" s="2"/>
      <c r="HI692" s="2"/>
      <c r="HJ692" s="2"/>
      <c r="HK692" s="2"/>
      <c r="HL692" s="2"/>
      <c r="HM692" s="2"/>
      <c r="HN692" s="2"/>
      <c r="HO692" s="2"/>
      <c r="HP692" s="2"/>
      <c r="HQ692" s="2"/>
      <c r="HR692" s="2"/>
      <c r="HS692" s="2"/>
      <c r="HT692" s="2"/>
      <c r="HU692" s="2"/>
      <c r="HV692" s="2"/>
      <c r="HW692" s="2"/>
      <c r="HX692" s="2"/>
      <c r="HY692" s="2"/>
      <c r="HZ692" s="2"/>
      <c r="IA692" s="2"/>
      <c r="IB692" s="2"/>
      <c r="IC692" s="2"/>
      <c r="ID692" s="2"/>
      <c r="IE692" s="2"/>
      <c r="IF692" s="2"/>
      <c r="IG692" s="2"/>
      <c r="IH692" s="2"/>
      <c r="II692" s="2"/>
      <c r="IJ692" s="2"/>
      <c r="IK692" s="2"/>
      <c r="IL692" s="2"/>
      <c r="IM692" s="2"/>
      <c r="IN692" s="2"/>
      <c r="IO692" s="2"/>
      <c r="IP692" s="2"/>
      <c r="IQ692" s="2"/>
      <c r="IR692" s="2"/>
      <c r="IS692" s="2"/>
    </row>
    <row r="693" spans="1:253" s="34" customFormat="1" ht="12.75" x14ac:dyDescent="0.2">
      <c r="A693" s="8"/>
      <c r="B693" s="7"/>
      <c r="C693" s="7"/>
      <c r="D693" s="7"/>
      <c r="E693" s="6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  <c r="BY693" s="2"/>
      <c r="BZ693" s="2"/>
      <c r="CA693" s="2"/>
      <c r="CB693" s="2"/>
      <c r="CC693" s="2"/>
      <c r="CD693" s="2"/>
      <c r="CE693" s="2"/>
      <c r="CF693" s="2"/>
      <c r="CG693" s="2"/>
      <c r="CH693" s="2"/>
      <c r="CI693" s="2"/>
      <c r="CJ693" s="2"/>
      <c r="CK693" s="2"/>
      <c r="CL693" s="2"/>
      <c r="CM693" s="2"/>
      <c r="CN693" s="2"/>
      <c r="CO693" s="2"/>
      <c r="CP693" s="2"/>
      <c r="CQ693" s="2"/>
      <c r="CR693" s="2"/>
      <c r="CS693" s="2"/>
      <c r="CT693" s="2"/>
      <c r="CU693" s="2"/>
      <c r="CV693" s="2"/>
      <c r="CW693" s="2"/>
      <c r="CX693" s="2"/>
      <c r="CY693" s="2"/>
      <c r="CZ693" s="2"/>
      <c r="DA693" s="2"/>
      <c r="DB693" s="2"/>
      <c r="DC693" s="2"/>
      <c r="DD693" s="2"/>
      <c r="DE693" s="2"/>
      <c r="DF693" s="2"/>
      <c r="DG693" s="2"/>
      <c r="DH693" s="2"/>
      <c r="DI693" s="2"/>
      <c r="DJ693" s="2"/>
      <c r="DK693" s="2"/>
      <c r="DL693" s="2"/>
      <c r="DM693" s="2"/>
      <c r="DN693" s="2"/>
      <c r="DO693" s="2"/>
      <c r="DP693" s="2"/>
      <c r="DQ693" s="2"/>
      <c r="DR693" s="2"/>
      <c r="DS693" s="2"/>
      <c r="DT693" s="2"/>
      <c r="DU693" s="2"/>
      <c r="DV693" s="2"/>
      <c r="DW693" s="2"/>
      <c r="DX693" s="2"/>
      <c r="DY693" s="2"/>
      <c r="DZ693" s="2"/>
      <c r="EA693" s="2"/>
      <c r="EB693" s="2"/>
      <c r="EC693" s="2"/>
      <c r="ED693" s="2"/>
      <c r="EE693" s="2"/>
      <c r="EF693" s="2"/>
      <c r="EG693" s="2"/>
      <c r="EH693" s="2"/>
      <c r="EI693" s="2"/>
      <c r="EJ693" s="2"/>
      <c r="EK693" s="2"/>
      <c r="EL693" s="2"/>
      <c r="EM693" s="2"/>
      <c r="EN693" s="2"/>
      <c r="EO693" s="2"/>
      <c r="EP693" s="2"/>
      <c r="EQ693" s="2"/>
      <c r="ER693" s="2"/>
      <c r="ES693" s="2"/>
      <c r="ET693" s="2"/>
      <c r="EU693" s="2"/>
      <c r="EV693" s="2"/>
      <c r="EW693" s="2"/>
      <c r="EX693" s="2"/>
      <c r="EY693" s="2"/>
      <c r="EZ693" s="2"/>
      <c r="FA693" s="2"/>
      <c r="FB693" s="2"/>
      <c r="FC693" s="2"/>
      <c r="FD693" s="2"/>
      <c r="FE693" s="2"/>
      <c r="FF693" s="2"/>
      <c r="FG693" s="2"/>
      <c r="FH693" s="2"/>
      <c r="FI693" s="2"/>
      <c r="FJ693" s="2"/>
      <c r="FK693" s="2"/>
      <c r="FL693" s="2"/>
      <c r="FM693" s="2"/>
      <c r="FN693" s="2"/>
      <c r="FO693" s="2"/>
      <c r="FP693" s="2"/>
      <c r="FQ693" s="2"/>
      <c r="FR693" s="2"/>
      <c r="FS693" s="2"/>
      <c r="FT693" s="2"/>
      <c r="FU693" s="2"/>
      <c r="FV693" s="2"/>
      <c r="FW693" s="2"/>
      <c r="FX693" s="2"/>
      <c r="FY693" s="2"/>
      <c r="FZ693" s="2"/>
      <c r="GA693" s="2"/>
      <c r="GB693" s="2"/>
      <c r="GC693" s="2"/>
      <c r="GD693" s="2"/>
      <c r="GE693" s="2"/>
      <c r="GF693" s="2"/>
      <c r="GG693" s="2"/>
      <c r="GH693" s="2"/>
      <c r="GI693" s="2"/>
      <c r="GJ693" s="2"/>
      <c r="GK693" s="2"/>
      <c r="GL693" s="2"/>
      <c r="GM693" s="2"/>
      <c r="GN693" s="2"/>
      <c r="GO693" s="2"/>
      <c r="GP693" s="2"/>
      <c r="GQ693" s="2"/>
      <c r="GR693" s="2"/>
      <c r="GS693" s="2"/>
      <c r="GT693" s="2"/>
      <c r="GU693" s="2"/>
      <c r="GV693" s="2"/>
      <c r="GW693" s="2"/>
      <c r="GX693" s="2"/>
      <c r="GY693" s="2"/>
      <c r="GZ693" s="2"/>
      <c r="HA693" s="2"/>
      <c r="HB693" s="2"/>
      <c r="HC693" s="2"/>
      <c r="HD693" s="2"/>
      <c r="HE693" s="2"/>
      <c r="HF693" s="2"/>
      <c r="HG693" s="2"/>
      <c r="HH693" s="2"/>
      <c r="HI693" s="2"/>
      <c r="HJ693" s="2"/>
      <c r="HK693" s="2"/>
      <c r="HL693" s="2"/>
      <c r="HM693" s="2"/>
      <c r="HN693" s="2"/>
      <c r="HO693" s="2"/>
      <c r="HP693" s="2"/>
      <c r="HQ693" s="2"/>
      <c r="HR693" s="2"/>
      <c r="HS693" s="2"/>
      <c r="HT693" s="2"/>
      <c r="HU693" s="2"/>
      <c r="HV693" s="2"/>
      <c r="HW693" s="2"/>
      <c r="HX693" s="2"/>
      <c r="HY693" s="2"/>
      <c r="HZ693" s="2"/>
      <c r="IA693" s="2"/>
      <c r="IB693" s="2"/>
      <c r="IC693" s="2"/>
      <c r="ID693" s="2"/>
      <c r="IE693" s="2"/>
      <c r="IF693" s="2"/>
      <c r="IG693" s="2"/>
      <c r="IH693" s="2"/>
      <c r="II693" s="2"/>
      <c r="IJ693" s="2"/>
      <c r="IK693" s="2"/>
      <c r="IL693" s="2"/>
      <c r="IM693" s="2"/>
      <c r="IN693" s="2"/>
      <c r="IO693" s="2"/>
      <c r="IP693" s="2"/>
      <c r="IQ693" s="2"/>
      <c r="IR693" s="2"/>
      <c r="IS693" s="2"/>
    </row>
    <row r="694" spans="1:253" s="34" customFormat="1" ht="12.75" x14ac:dyDescent="0.2">
      <c r="A694" s="8"/>
      <c r="B694" s="7"/>
      <c r="C694" s="7"/>
      <c r="D694" s="7"/>
      <c r="E694" s="6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Y694" s="2"/>
      <c r="CZ694" s="2"/>
      <c r="DA694" s="2"/>
      <c r="DB694" s="2"/>
      <c r="DC694" s="2"/>
      <c r="DD694" s="2"/>
      <c r="DE694" s="2"/>
      <c r="DF694" s="2"/>
      <c r="DG694" s="2"/>
      <c r="DH694" s="2"/>
      <c r="DI694" s="2"/>
      <c r="DJ694" s="2"/>
      <c r="DK694" s="2"/>
      <c r="DL694" s="2"/>
      <c r="DM694" s="2"/>
      <c r="DN694" s="2"/>
      <c r="DO694" s="2"/>
      <c r="DP694" s="2"/>
      <c r="DQ694" s="2"/>
      <c r="DR694" s="2"/>
      <c r="DS694" s="2"/>
      <c r="DT694" s="2"/>
      <c r="DU694" s="2"/>
      <c r="DV694" s="2"/>
      <c r="DW694" s="2"/>
      <c r="DX694" s="2"/>
      <c r="DY694" s="2"/>
      <c r="DZ694" s="2"/>
      <c r="EA694" s="2"/>
      <c r="EB694" s="2"/>
      <c r="EC694" s="2"/>
      <c r="ED694" s="2"/>
      <c r="EE694" s="2"/>
      <c r="EF694" s="2"/>
      <c r="EG694" s="2"/>
      <c r="EH694" s="2"/>
      <c r="EI694" s="2"/>
      <c r="EJ694" s="2"/>
      <c r="EK694" s="2"/>
      <c r="EL694" s="2"/>
      <c r="EM694" s="2"/>
      <c r="EN694" s="2"/>
      <c r="EO694" s="2"/>
      <c r="EP694" s="2"/>
      <c r="EQ694" s="2"/>
      <c r="ER694" s="2"/>
      <c r="ES694" s="2"/>
      <c r="ET694" s="2"/>
      <c r="EU694" s="2"/>
      <c r="EV694" s="2"/>
      <c r="EW694" s="2"/>
      <c r="EX694" s="2"/>
      <c r="EY694" s="2"/>
      <c r="EZ694" s="2"/>
      <c r="FA694" s="2"/>
      <c r="FB694" s="2"/>
      <c r="FC694" s="2"/>
      <c r="FD694" s="2"/>
      <c r="FE694" s="2"/>
      <c r="FF694" s="2"/>
      <c r="FG694" s="2"/>
      <c r="FH694" s="2"/>
      <c r="FI694" s="2"/>
      <c r="FJ694" s="2"/>
      <c r="FK694" s="2"/>
      <c r="FL694" s="2"/>
      <c r="FM694" s="2"/>
      <c r="FN694" s="2"/>
      <c r="FO694" s="2"/>
      <c r="FP694" s="2"/>
      <c r="FQ694" s="2"/>
      <c r="FR694" s="2"/>
      <c r="FS694" s="2"/>
      <c r="FT694" s="2"/>
      <c r="FU694" s="2"/>
      <c r="FV694" s="2"/>
      <c r="FW694" s="2"/>
      <c r="FX694" s="2"/>
      <c r="FY694" s="2"/>
      <c r="FZ694" s="2"/>
      <c r="GA694" s="2"/>
      <c r="GB694" s="2"/>
      <c r="GC694" s="2"/>
      <c r="GD694" s="2"/>
      <c r="GE694" s="2"/>
      <c r="GF694" s="2"/>
      <c r="GG694" s="2"/>
      <c r="GH694" s="2"/>
      <c r="GI694" s="2"/>
      <c r="GJ694" s="2"/>
      <c r="GK694" s="2"/>
      <c r="GL694" s="2"/>
      <c r="GM694" s="2"/>
      <c r="GN694" s="2"/>
      <c r="GO694" s="2"/>
      <c r="GP694" s="2"/>
      <c r="GQ694" s="2"/>
      <c r="GR694" s="2"/>
      <c r="GS694" s="2"/>
      <c r="GT694" s="2"/>
      <c r="GU694" s="2"/>
      <c r="GV694" s="2"/>
      <c r="GW694" s="2"/>
      <c r="GX694" s="2"/>
      <c r="GY694" s="2"/>
      <c r="GZ694" s="2"/>
      <c r="HA694" s="2"/>
      <c r="HB694" s="2"/>
      <c r="HC694" s="2"/>
      <c r="HD694" s="2"/>
      <c r="HE694" s="2"/>
      <c r="HF694" s="2"/>
      <c r="HG694" s="2"/>
      <c r="HH694" s="2"/>
      <c r="HI694" s="2"/>
      <c r="HJ694" s="2"/>
      <c r="HK694" s="2"/>
      <c r="HL694" s="2"/>
      <c r="HM694" s="2"/>
      <c r="HN694" s="2"/>
      <c r="HO694" s="2"/>
      <c r="HP694" s="2"/>
      <c r="HQ694" s="2"/>
      <c r="HR694" s="2"/>
      <c r="HS694" s="2"/>
      <c r="HT694" s="2"/>
      <c r="HU694" s="2"/>
      <c r="HV694" s="2"/>
      <c r="HW694" s="2"/>
      <c r="HX694" s="2"/>
      <c r="HY694" s="2"/>
      <c r="HZ694" s="2"/>
      <c r="IA694" s="2"/>
      <c r="IB694" s="2"/>
      <c r="IC694" s="2"/>
      <c r="ID694" s="2"/>
      <c r="IE694" s="2"/>
      <c r="IF694" s="2"/>
      <c r="IG694" s="2"/>
      <c r="IH694" s="2"/>
      <c r="II694" s="2"/>
      <c r="IJ694" s="2"/>
      <c r="IK694" s="2"/>
      <c r="IL694" s="2"/>
      <c r="IM694" s="2"/>
      <c r="IN694" s="2"/>
      <c r="IO694" s="2"/>
      <c r="IP694" s="2"/>
      <c r="IQ694" s="2"/>
      <c r="IR694" s="2"/>
      <c r="IS694" s="2"/>
    </row>
    <row r="695" spans="1:253" s="34" customFormat="1" ht="12.75" x14ac:dyDescent="0.2">
      <c r="A695" s="8"/>
      <c r="B695" s="7"/>
      <c r="C695" s="7"/>
      <c r="D695" s="7"/>
      <c r="E695" s="6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  <c r="CW695" s="2"/>
      <c r="CX695" s="2"/>
      <c r="CY695" s="2"/>
      <c r="CZ695" s="2"/>
      <c r="DA695" s="2"/>
      <c r="DB695" s="2"/>
      <c r="DC695" s="2"/>
      <c r="DD695" s="2"/>
      <c r="DE695" s="2"/>
      <c r="DF695" s="2"/>
      <c r="DG695" s="2"/>
      <c r="DH695" s="2"/>
      <c r="DI695" s="2"/>
      <c r="DJ695" s="2"/>
      <c r="DK695" s="2"/>
      <c r="DL695" s="2"/>
      <c r="DM695" s="2"/>
      <c r="DN695" s="2"/>
      <c r="DO695" s="2"/>
      <c r="DP695" s="2"/>
      <c r="DQ695" s="2"/>
      <c r="DR695" s="2"/>
      <c r="DS695" s="2"/>
      <c r="DT695" s="2"/>
      <c r="DU695" s="2"/>
      <c r="DV695" s="2"/>
      <c r="DW695" s="2"/>
      <c r="DX695" s="2"/>
      <c r="DY695" s="2"/>
      <c r="DZ695" s="2"/>
      <c r="EA695" s="2"/>
      <c r="EB695" s="2"/>
      <c r="EC695" s="2"/>
      <c r="ED695" s="2"/>
      <c r="EE695" s="2"/>
      <c r="EF695" s="2"/>
      <c r="EG695" s="2"/>
      <c r="EH695" s="2"/>
      <c r="EI695" s="2"/>
      <c r="EJ695" s="2"/>
      <c r="EK695" s="2"/>
      <c r="EL695" s="2"/>
      <c r="EM695" s="2"/>
      <c r="EN695" s="2"/>
      <c r="EO695" s="2"/>
      <c r="EP695" s="2"/>
      <c r="EQ695" s="2"/>
      <c r="ER695" s="2"/>
      <c r="ES695" s="2"/>
      <c r="ET695" s="2"/>
      <c r="EU695" s="2"/>
      <c r="EV695" s="2"/>
      <c r="EW695" s="2"/>
      <c r="EX695" s="2"/>
      <c r="EY695" s="2"/>
      <c r="EZ695" s="2"/>
      <c r="FA695" s="2"/>
      <c r="FB695" s="2"/>
      <c r="FC695" s="2"/>
      <c r="FD695" s="2"/>
      <c r="FE695" s="2"/>
      <c r="FF695" s="2"/>
      <c r="FG695" s="2"/>
      <c r="FH695" s="2"/>
      <c r="FI695" s="2"/>
      <c r="FJ695" s="2"/>
      <c r="FK695" s="2"/>
      <c r="FL695" s="2"/>
      <c r="FM695" s="2"/>
      <c r="FN695" s="2"/>
      <c r="FO695" s="2"/>
      <c r="FP695" s="2"/>
      <c r="FQ695" s="2"/>
      <c r="FR695" s="2"/>
      <c r="FS695" s="2"/>
      <c r="FT695" s="2"/>
      <c r="FU695" s="2"/>
      <c r="FV695" s="2"/>
      <c r="FW695" s="2"/>
      <c r="FX695" s="2"/>
      <c r="FY695" s="2"/>
      <c r="FZ695" s="2"/>
      <c r="GA695" s="2"/>
      <c r="GB695" s="2"/>
      <c r="GC695" s="2"/>
      <c r="GD695" s="2"/>
      <c r="GE695" s="2"/>
      <c r="GF695" s="2"/>
      <c r="GG695" s="2"/>
      <c r="GH695" s="2"/>
      <c r="GI695" s="2"/>
      <c r="GJ695" s="2"/>
      <c r="GK695" s="2"/>
      <c r="GL695" s="2"/>
      <c r="GM695" s="2"/>
      <c r="GN695" s="2"/>
      <c r="GO695" s="2"/>
      <c r="GP695" s="2"/>
      <c r="GQ695" s="2"/>
      <c r="GR695" s="2"/>
      <c r="GS695" s="2"/>
      <c r="GT695" s="2"/>
      <c r="GU695" s="2"/>
      <c r="GV695" s="2"/>
      <c r="GW695" s="2"/>
      <c r="GX695" s="2"/>
      <c r="GY695" s="2"/>
      <c r="GZ695" s="2"/>
      <c r="HA695" s="2"/>
      <c r="HB695" s="2"/>
      <c r="HC695" s="2"/>
      <c r="HD695" s="2"/>
      <c r="HE695" s="2"/>
      <c r="HF695" s="2"/>
      <c r="HG695" s="2"/>
      <c r="HH695" s="2"/>
      <c r="HI695" s="2"/>
      <c r="HJ695" s="2"/>
      <c r="HK695" s="2"/>
      <c r="HL695" s="2"/>
      <c r="HM695" s="2"/>
      <c r="HN695" s="2"/>
      <c r="HO695" s="2"/>
      <c r="HP695" s="2"/>
      <c r="HQ695" s="2"/>
      <c r="HR695" s="2"/>
      <c r="HS695" s="2"/>
      <c r="HT695" s="2"/>
      <c r="HU695" s="2"/>
      <c r="HV695" s="2"/>
      <c r="HW695" s="2"/>
      <c r="HX695" s="2"/>
      <c r="HY695" s="2"/>
      <c r="HZ695" s="2"/>
      <c r="IA695" s="2"/>
      <c r="IB695" s="2"/>
      <c r="IC695" s="2"/>
      <c r="ID695" s="2"/>
      <c r="IE695" s="2"/>
      <c r="IF695" s="2"/>
      <c r="IG695" s="2"/>
      <c r="IH695" s="2"/>
      <c r="II695" s="2"/>
      <c r="IJ695" s="2"/>
      <c r="IK695" s="2"/>
      <c r="IL695" s="2"/>
      <c r="IM695" s="2"/>
      <c r="IN695" s="2"/>
      <c r="IO695" s="2"/>
      <c r="IP695" s="2"/>
      <c r="IQ695" s="2"/>
      <c r="IR695" s="2"/>
      <c r="IS695" s="2"/>
    </row>
    <row r="696" spans="1:253" s="34" customFormat="1" ht="12.75" x14ac:dyDescent="0.2">
      <c r="A696" s="8"/>
      <c r="B696" s="7"/>
      <c r="C696" s="7"/>
      <c r="D696" s="7"/>
      <c r="E696" s="6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  <c r="BY696" s="2"/>
      <c r="BZ696" s="2"/>
      <c r="CA696" s="2"/>
      <c r="CB696" s="2"/>
      <c r="CC696" s="2"/>
      <c r="CD696" s="2"/>
      <c r="CE696" s="2"/>
      <c r="CF696" s="2"/>
      <c r="CG696" s="2"/>
      <c r="CH696" s="2"/>
      <c r="CI696" s="2"/>
      <c r="CJ696" s="2"/>
      <c r="CK696" s="2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  <c r="CW696" s="2"/>
      <c r="CX696" s="2"/>
      <c r="CY696" s="2"/>
      <c r="CZ696" s="2"/>
      <c r="DA696" s="2"/>
      <c r="DB696" s="2"/>
      <c r="DC696" s="2"/>
      <c r="DD696" s="2"/>
      <c r="DE696" s="2"/>
      <c r="DF696" s="2"/>
      <c r="DG696" s="2"/>
      <c r="DH696" s="2"/>
      <c r="DI696" s="2"/>
      <c r="DJ696" s="2"/>
      <c r="DK696" s="2"/>
      <c r="DL696" s="2"/>
      <c r="DM696" s="2"/>
      <c r="DN696" s="2"/>
      <c r="DO696" s="2"/>
      <c r="DP696" s="2"/>
      <c r="DQ696" s="2"/>
      <c r="DR696" s="2"/>
      <c r="DS696" s="2"/>
      <c r="DT696" s="2"/>
      <c r="DU696" s="2"/>
      <c r="DV696" s="2"/>
      <c r="DW696" s="2"/>
      <c r="DX696" s="2"/>
      <c r="DY696" s="2"/>
      <c r="DZ696" s="2"/>
      <c r="EA696" s="2"/>
      <c r="EB696" s="2"/>
      <c r="EC696" s="2"/>
      <c r="ED696" s="2"/>
      <c r="EE696" s="2"/>
      <c r="EF696" s="2"/>
      <c r="EG696" s="2"/>
      <c r="EH696" s="2"/>
      <c r="EI696" s="2"/>
      <c r="EJ696" s="2"/>
      <c r="EK696" s="2"/>
      <c r="EL696" s="2"/>
      <c r="EM696" s="2"/>
      <c r="EN696" s="2"/>
      <c r="EO696" s="2"/>
      <c r="EP696" s="2"/>
      <c r="EQ696" s="2"/>
      <c r="ER696" s="2"/>
      <c r="ES696" s="2"/>
      <c r="ET696" s="2"/>
      <c r="EU696" s="2"/>
      <c r="EV696" s="2"/>
      <c r="EW696" s="2"/>
      <c r="EX696" s="2"/>
      <c r="EY696" s="2"/>
      <c r="EZ696" s="2"/>
      <c r="FA696" s="2"/>
      <c r="FB696" s="2"/>
      <c r="FC696" s="2"/>
      <c r="FD696" s="2"/>
      <c r="FE696" s="2"/>
      <c r="FF696" s="2"/>
      <c r="FG696" s="2"/>
      <c r="FH696" s="2"/>
      <c r="FI696" s="2"/>
      <c r="FJ696" s="2"/>
      <c r="FK696" s="2"/>
      <c r="FL696" s="2"/>
      <c r="FM696" s="2"/>
      <c r="FN696" s="2"/>
      <c r="FO696" s="2"/>
      <c r="FP696" s="2"/>
      <c r="FQ696" s="2"/>
      <c r="FR696" s="2"/>
      <c r="FS696" s="2"/>
      <c r="FT696" s="2"/>
      <c r="FU696" s="2"/>
      <c r="FV696" s="2"/>
      <c r="FW696" s="2"/>
      <c r="FX696" s="2"/>
      <c r="FY696" s="2"/>
      <c r="FZ696" s="2"/>
      <c r="GA696" s="2"/>
      <c r="GB696" s="2"/>
      <c r="GC696" s="2"/>
      <c r="GD696" s="2"/>
      <c r="GE696" s="2"/>
      <c r="GF696" s="2"/>
      <c r="GG696" s="2"/>
      <c r="GH696" s="2"/>
      <c r="GI696" s="2"/>
      <c r="GJ696" s="2"/>
      <c r="GK696" s="2"/>
      <c r="GL696" s="2"/>
      <c r="GM696" s="2"/>
      <c r="GN696" s="2"/>
      <c r="GO696" s="2"/>
      <c r="GP696" s="2"/>
      <c r="GQ696" s="2"/>
      <c r="GR696" s="2"/>
      <c r="GS696" s="2"/>
      <c r="GT696" s="2"/>
      <c r="GU696" s="2"/>
      <c r="GV696" s="2"/>
      <c r="GW696" s="2"/>
      <c r="GX696" s="2"/>
      <c r="GY696" s="2"/>
      <c r="GZ696" s="2"/>
      <c r="HA696" s="2"/>
      <c r="HB696" s="2"/>
      <c r="HC696" s="2"/>
      <c r="HD696" s="2"/>
      <c r="HE696" s="2"/>
      <c r="HF696" s="2"/>
      <c r="HG696" s="2"/>
      <c r="HH696" s="2"/>
      <c r="HI696" s="2"/>
      <c r="HJ696" s="2"/>
      <c r="HK696" s="2"/>
      <c r="HL696" s="2"/>
      <c r="HM696" s="2"/>
      <c r="HN696" s="2"/>
      <c r="HO696" s="2"/>
      <c r="HP696" s="2"/>
      <c r="HQ696" s="2"/>
      <c r="HR696" s="2"/>
      <c r="HS696" s="2"/>
      <c r="HT696" s="2"/>
      <c r="HU696" s="2"/>
      <c r="HV696" s="2"/>
      <c r="HW696" s="2"/>
      <c r="HX696" s="2"/>
      <c r="HY696" s="2"/>
      <c r="HZ696" s="2"/>
      <c r="IA696" s="2"/>
      <c r="IB696" s="2"/>
      <c r="IC696" s="2"/>
      <c r="ID696" s="2"/>
      <c r="IE696" s="2"/>
      <c r="IF696" s="2"/>
      <c r="IG696" s="2"/>
      <c r="IH696" s="2"/>
      <c r="II696" s="2"/>
      <c r="IJ696" s="2"/>
      <c r="IK696" s="2"/>
      <c r="IL696" s="2"/>
      <c r="IM696" s="2"/>
      <c r="IN696" s="2"/>
      <c r="IO696" s="2"/>
      <c r="IP696" s="2"/>
      <c r="IQ696" s="2"/>
      <c r="IR696" s="2"/>
      <c r="IS696" s="2"/>
    </row>
    <row r="697" spans="1:253" s="34" customFormat="1" ht="12.75" x14ac:dyDescent="0.2">
      <c r="A697" s="8"/>
      <c r="B697" s="7"/>
      <c r="C697" s="7"/>
      <c r="D697" s="7"/>
      <c r="E697" s="6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  <c r="BU697" s="2"/>
      <c r="BV697" s="2"/>
      <c r="BW697" s="2"/>
      <c r="BX697" s="2"/>
      <c r="BY697" s="2"/>
      <c r="BZ697" s="2"/>
      <c r="CA697" s="2"/>
      <c r="CB697" s="2"/>
      <c r="CC697" s="2"/>
      <c r="CD697" s="2"/>
      <c r="CE697" s="2"/>
      <c r="CF697" s="2"/>
      <c r="CG697" s="2"/>
      <c r="CH697" s="2"/>
      <c r="CI697" s="2"/>
      <c r="CJ697" s="2"/>
      <c r="CK697" s="2"/>
      <c r="CL697" s="2"/>
      <c r="CM697" s="2"/>
      <c r="CN697" s="2"/>
      <c r="CO697" s="2"/>
      <c r="CP697" s="2"/>
      <c r="CQ697" s="2"/>
      <c r="CR697" s="2"/>
      <c r="CS697" s="2"/>
      <c r="CT697" s="2"/>
      <c r="CU697" s="2"/>
      <c r="CV697" s="2"/>
      <c r="CW697" s="2"/>
      <c r="CX697" s="2"/>
      <c r="CY697" s="2"/>
      <c r="CZ697" s="2"/>
      <c r="DA697" s="2"/>
      <c r="DB697" s="2"/>
      <c r="DC697" s="2"/>
      <c r="DD697" s="2"/>
      <c r="DE697" s="2"/>
      <c r="DF697" s="2"/>
      <c r="DG697" s="2"/>
      <c r="DH697" s="2"/>
      <c r="DI697" s="2"/>
      <c r="DJ697" s="2"/>
      <c r="DK697" s="2"/>
      <c r="DL697" s="2"/>
      <c r="DM697" s="2"/>
      <c r="DN697" s="2"/>
      <c r="DO697" s="2"/>
      <c r="DP697" s="2"/>
      <c r="DQ697" s="2"/>
      <c r="DR697" s="2"/>
      <c r="DS697" s="2"/>
      <c r="DT697" s="2"/>
      <c r="DU697" s="2"/>
      <c r="DV697" s="2"/>
      <c r="DW697" s="2"/>
      <c r="DX697" s="2"/>
      <c r="DY697" s="2"/>
      <c r="DZ697" s="2"/>
      <c r="EA697" s="2"/>
      <c r="EB697" s="2"/>
      <c r="EC697" s="2"/>
      <c r="ED697" s="2"/>
      <c r="EE697" s="2"/>
      <c r="EF697" s="2"/>
      <c r="EG697" s="2"/>
      <c r="EH697" s="2"/>
      <c r="EI697" s="2"/>
      <c r="EJ697" s="2"/>
      <c r="EK697" s="2"/>
      <c r="EL697" s="2"/>
      <c r="EM697" s="2"/>
      <c r="EN697" s="2"/>
      <c r="EO697" s="2"/>
      <c r="EP697" s="2"/>
      <c r="EQ697" s="2"/>
      <c r="ER697" s="2"/>
      <c r="ES697" s="2"/>
      <c r="ET697" s="2"/>
      <c r="EU697" s="2"/>
      <c r="EV697" s="2"/>
      <c r="EW697" s="2"/>
      <c r="EX697" s="2"/>
      <c r="EY697" s="2"/>
      <c r="EZ697" s="2"/>
      <c r="FA697" s="2"/>
      <c r="FB697" s="2"/>
      <c r="FC697" s="2"/>
      <c r="FD697" s="2"/>
      <c r="FE697" s="2"/>
      <c r="FF697" s="2"/>
      <c r="FG697" s="2"/>
      <c r="FH697" s="2"/>
      <c r="FI697" s="2"/>
      <c r="FJ697" s="2"/>
      <c r="FK697" s="2"/>
      <c r="FL697" s="2"/>
      <c r="FM697" s="2"/>
      <c r="FN697" s="2"/>
      <c r="FO697" s="2"/>
      <c r="FP697" s="2"/>
      <c r="FQ697" s="2"/>
      <c r="FR697" s="2"/>
      <c r="FS697" s="2"/>
      <c r="FT697" s="2"/>
      <c r="FU697" s="2"/>
      <c r="FV697" s="2"/>
      <c r="FW697" s="2"/>
      <c r="FX697" s="2"/>
      <c r="FY697" s="2"/>
      <c r="FZ697" s="2"/>
      <c r="GA697" s="2"/>
      <c r="GB697" s="2"/>
      <c r="GC697" s="2"/>
      <c r="GD697" s="2"/>
      <c r="GE697" s="2"/>
      <c r="GF697" s="2"/>
      <c r="GG697" s="2"/>
      <c r="GH697" s="2"/>
      <c r="GI697" s="2"/>
      <c r="GJ697" s="2"/>
      <c r="GK697" s="2"/>
      <c r="GL697" s="2"/>
      <c r="GM697" s="2"/>
      <c r="GN697" s="2"/>
      <c r="GO697" s="2"/>
      <c r="GP697" s="2"/>
      <c r="GQ697" s="2"/>
      <c r="GR697" s="2"/>
      <c r="GS697" s="2"/>
      <c r="GT697" s="2"/>
      <c r="GU697" s="2"/>
      <c r="GV697" s="2"/>
      <c r="GW697" s="2"/>
      <c r="GX697" s="2"/>
      <c r="GY697" s="2"/>
      <c r="GZ697" s="2"/>
      <c r="HA697" s="2"/>
      <c r="HB697" s="2"/>
      <c r="HC697" s="2"/>
      <c r="HD697" s="2"/>
      <c r="HE697" s="2"/>
      <c r="HF697" s="2"/>
      <c r="HG697" s="2"/>
      <c r="HH697" s="2"/>
      <c r="HI697" s="2"/>
      <c r="HJ697" s="2"/>
      <c r="HK697" s="2"/>
      <c r="HL697" s="2"/>
      <c r="HM697" s="2"/>
      <c r="HN697" s="2"/>
      <c r="HO697" s="2"/>
      <c r="HP697" s="2"/>
      <c r="HQ697" s="2"/>
      <c r="HR697" s="2"/>
      <c r="HS697" s="2"/>
      <c r="HT697" s="2"/>
      <c r="HU697" s="2"/>
      <c r="HV697" s="2"/>
      <c r="HW697" s="2"/>
      <c r="HX697" s="2"/>
      <c r="HY697" s="2"/>
      <c r="HZ697" s="2"/>
      <c r="IA697" s="2"/>
      <c r="IB697" s="2"/>
      <c r="IC697" s="2"/>
      <c r="ID697" s="2"/>
      <c r="IE697" s="2"/>
      <c r="IF697" s="2"/>
      <c r="IG697" s="2"/>
      <c r="IH697" s="2"/>
      <c r="II697" s="2"/>
      <c r="IJ697" s="2"/>
      <c r="IK697" s="2"/>
      <c r="IL697" s="2"/>
      <c r="IM697" s="2"/>
      <c r="IN697" s="2"/>
      <c r="IO697" s="2"/>
      <c r="IP697" s="2"/>
      <c r="IQ697" s="2"/>
      <c r="IR697" s="2"/>
      <c r="IS697" s="2"/>
    </row>
    <row r="698" spans="1:253" s="34" customFormat="1" ht="12.75" x14ac:dyDescent="0.2">
      <c r="A698" s="8"/>
      <c r="B698" s="7"/>
      <c r="C698" s="7"/>
      <c r="D698" s="7"/>
      <c r="E698" s="6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  <c r="BY698" s="2"/>
      <c r="BZ698" s="2"/>
      <c r="CA698" s="2"/>
      <c r="CB698" s="2"/>
      <c r="CC698" s="2"/>
      <c r="CD698" s="2"/>
      <c r="CE698" s="2"/>
      <c r="CF698" s="2"/>
      <c r="CG698" s="2"/>
      <c r="CH698" s="2"/>
      <c r="CI698" s="2"/>
      <c r="CJ698" s="2"/>
      <c r="CK698" s="2"/>
      <c r="CL698" s="2"/>
      <c r="CM698" s="2"/>
      <c r="CN698" s="2"/>
      <c r="CO698" s="2"/>
      <c r="CP698" s="2"/>
      <c r="CQ698" s="2"/>
      <c r="CR698" s="2"/>
      <c r="CS698" s="2"/>
      <c r="CT698" s="2"/>
      <c r="CU698" s="2"/>
      <c r="CV698" s="2"/>
      <c r="CW698" s="2"/>
      <c r="CX698" s="2"/>
      <c r="CY698" s="2"/>
      <c r="CZ698" s="2"/>
      <c r="DA698" s="2"/>
      <c r="DB698" s="2"/>
      <c r="DC698" s="2"/>
      <c r="DD698" s="2"/>
      <c r="DE698" s="2"/>
      <c r="DF698" s="2"/>
      <c r="DG698" s="2"/>
      <c r="DH698" s="2"/>
      <c r="DI698" s="2"/>
      <c r="DJ698" s="2"/>
      <c r="DK698" s="2"/>
      <c r="DL698" s="2"/>
      <c r="DM698" s="2"/>
      <c r="DN698" s="2"/>
      <c r="DO698" s="2"/>
      <c r="DP698" s="2"/>
      <c r="DQ698" s="2"/>
      <c r="DR698" s="2"/>
      <c r="DS698" s="2"/>
      <c r="DT698" s="2"/>
      <c r="DU698" s="2"/>
      <c r="DV698" s="2"/>
      <c r="DW698" s="2"/>
      <c r="DX698" s="2"/>
      <c r="DY698" s="2"/>
      <c r="DZ698" s="2"/>
      <c r="EA698" s="2"/>
      <c r="EB698" s="2"/>
      <c r="EC698" s="2"/>
      <c r="ED698" s="2"/>
      <c r="EE698" s="2"/>
      <c r="EF698" s="2"/>
      <c r="EG698" s="2"/>
      <c r="EH698" s="2"/>
      <c r="EI698" s="2"/>
      <c r="EJ698" s="2"/>
      <c r="EK698" s="2"/>
      <c r="EL698" s="2"/>
      <c r="EM698" s="2"/>
      <c r="EN698" s="2"/>
      <c r="EO698" s="2"/>
      <c r="EP698" s="2"/>
      <c r="EQ698" s="2"/>
      <c r="ER698" s="2"/>
      <c r="ES698" s="2"/>
      <c r="ET698" s="2"/>
      <c r="EU698" s="2"/>
      <c r="EV698" s="2"/>
      <c r="EW698" s="2"/>
      <c r="EX698" s="2"/>
      <c r="EY698" s="2"/>
      <c r="EZ698" s="2"/>
      <c r="FA698" s="2"/>
      <c r="FB698" s="2"/>
      <c r="FC698" s="2"/>
      <c r="FD698" s="2"/>
      <c r="FE698" s="2"/>
      <c r="FF698" s="2"/>
      <c r="FG698" s="2"/>
      <c r="FH698" s="2"/>
      <c r="FI698" s="2"/>
      <c r="FJ698" s="2"/>
      <c r="FK698" s="2"/>
      <c r="FL698" s="2"/>
      <c r="FM698" s="2"/>
      <c r="FN698" s="2"/>
      <c r="FO698" s="2"/>
      <c r="FP698" s="2"/>
      <c r="FQ698" s="2"/>
      <c r="FR698" s="2"/>
      <c r="FS698" s="2"/>
      <c r="FT698" s="2"/>
      <c r="FU698" s="2"/>
      <c r="FV698" s="2"/>
      <c r="FW698" s="2"/>
      <c r="FX698" s="2"/>
      <c r="FY698" s="2"/>
      <c r="FZ698" s="2"/>
      <c r="GA698" s="2"/>
      <c r="GB698" s="2"/>
      <c r="GC698" s="2"/>
      <c r="GD698" s="2"/>
      <c r="GE698" s="2"/>
      <c r="GF698" s="2"/>
      <c r="GG698" s="2"/>
      <c r="GH698" s="2"/>
      <c r="GI698" s="2"/>
      <c r="GJ698" s="2"/>
      <c r="GK698" s="2"/>
      <c r="GL698" s="2"/>
      <c r="GM698" s="2"/>
      <c r="GN698" s="2"/>
      <c r="GO698" s="2"/>
      <c r="GP698" s="2"/>
      <c r="GQ698" s="2"/>
      <c r="GR698" s="2"/>
      <c r="GS698" s="2"/>
      <c r="GT698" s="2"/>
      <c r="GU698" s="2"/>
      <c r="GV698" s="2"/>
      <c r="GW698" s="2"/>
      <c r="GX698" s="2"/>
      <c r="GY698" s="2"/>
      <c r="GZ698" s="2"/>
      <c r="HA698" s="2"/>
      <c r="HB698" s="2"/>
      <c r="HC698" s="2"/>
      <c r="HD698" s="2"/>
      <c r="HE698" s="2"/>
      <c r="HF698" s="2"/>
      <c r="HG698" s="2"/>
      <c r="HH698" s="2"/>
      <c r="HI698" s="2"/>
      <c r="HJ698" s="2"/>
      <c r="HK698" s="2"/>
      <c r="HL698" s="2"/>
      <c r="HM698" s="2"/>
      <c r="HN698" s="2"/>
      <c r="HO698" s="2"/>
      <c r="HP698" s="2"/>
      <c r="HQ698" s="2"/>
      <c r="HR698" s="2"/>
      <c r="HS698" s="2"/>
      <c r="HT698" s="2"/>
      <c r="HU698" s="2"/>
      <c r="HV698" s="2"/>
      <c r="HW698" s="2"/>
      <c r="HX698" s="2"/>
      <c r="HY698" s="2"/>
      <c r="HZ698" s="2"/>
      <c r="IA698" s="2"/>
      <c r="IB698" s="2"/>
      <c r="IC698" s="2"/>
      <c r="ID698" s="2"/>
      <c r="IE698" s="2"/>
      <c r="IF698" s="2"/>
      <c r="IG698" s="2"/>
      <c r="IH698" s="2"/>
      <c r="II698" s="2"/>
      <c r="IJ698" s="2"/>
      <c r="IK698" s="2"/>
      <c r="IL698" s="2"/>
      <c r="IM698" s="2"/>
      <c r="IN698" s="2"/>
      <c r="IO698" s="2"/>
      <c r="IP698" s="2"/>
      <c r="IQ698" s="2"/>
      <c r="IR698" s="2"/>
      <c r="IS698" s="2"/>
    </row>
    <row r="699" spans="1:253" s="34" customFormat="1" ht="12.75" x14ac:dyDescent="0.2">
      <c r="A699" s="8"/>
      <c r="B699" s="7"/>
      <c r="C699" s="7"/>
      <c r="D699" s="7"/>
      <c r="E699" s="6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  <c r="CA699" s="2"/>
      <c r="CB699" s="2"/>
      <c r="CC699" s="2"/>
      <c r="CD699" s="2"/>
      <c r="CE699" s="2"/>
      <c r="CF699" s="2"/>
      <c r="CG699" s="2"/>
      <c r="CH699" s="2"/>
      <c r="CI699" s="2"/>
      <c r="CJ699" s="2"/>
      <c r="CK699" s="2"/>
      <c r="CL699" s="2"/>
      <c r="CM699" s="2"/>
      <c r="CN699" s="2"/>
      <c r="CO699" s="2"/>
      <c r="CP699" s="2"/>
      <c r="CQ699" s="2"/>
      <c r="CR699" s="2"/>
      <c r="CS699" s="2"/>
      <c r="CT699" s="2"/>
      <c r="CU699" s="2"/>
      <c r="CV699" s="2"/>
      <c r="CW699" s="2"/>
      <c r="CX699" s="2"/>
      <c r="CY699" s="2"/>
      <c r="CZ699" s="2"/>
      <c r="DA699" s="2"/>
      <c r="DB699" s="2"/>
      <c r="DC699" s="2"/>
      <c r="DD699" s="2"/>
      <c r="DE699" s="2"/>
      <c r="DF699" s="2"/>
      <c r="DG699" s="2"/>
      <c r="DH699" s="2"/>
      <c r="DI699" s="2"/>
      <c r="DJ699" s="2"/>
      <c r="DK699" s="2"/>
      <c r="DL699" s="2"/>
      <c r="DM699" s="2"/>
      <c r="DN699" s="2"/>
      <c r="DO699" s="2"/>
      <c r="DP699" s="2"/>
      <c r="DQ699" s="2"/>
      <c r="DR699" s="2"/>
      <c r="DS699" s="2"/>
      <c r="DT699" s="2"/>
      <c r="DU699" s="2"/>
      <c r="DV699" s="2"/>
      <c r="DW699" s="2"/>
      <c r="DX699" s="2"/>
      <c r="DY699" s="2"/>
      <c r="DZ699" s="2"/>
      <c r="EA699" s="2"/>
      <c r="EB699" s="2"/>
      <c r="EC699" s="2"/>
      <c r="ED699" s="2"/>
      <c r="EE699" s="2"/>
      <c r="EF699" s="2"/>
      <c r="EG699" s="2"/>
      <c r="EH699" s="2"/>
      <c r="EI699" s="2"/>
      <c r="EJ699" s="2"/>
      <c r="EK699" s="2"/>
      <c r="EL699" s="2"/>
      <c r="EM699" s="2"/>
      <c r="EN699" s="2"/>
      <c r="EO699" s="2"/>
      <c r="EP699" s="2"/>
      <c r="EQ699" s="2"/>
      <c r="ER699" s="2"/>
      <c r="ES699" s="2"/>
      <c r="ET699" s="2"/>
      <c r="EU699" s="2"/>
      <c r="EV699" s="2"/>
      <c r="EW699" s="2"/>
      <c r="EX699" s="2"/>
      <c r="EY699" s="2"/>
      <c r="EZ699" s="2"/>
      <c r="FA699" s="2"/>
      <c r="FB699" s="2"/>
      <c r="FC699" s="2"/>
      <c r="FD699" s="2"/>
      <c r="FE699" s="2"/>
      <c r="FF699" s="2"/>
      <c r="FG699" s="2"/>
      <c r="FH699" s="2"/>
      <c r="FI699" s="2"/>
      <c r="FJ699" s="2"/>
      <c r="FK699" s="2"/>
      <c r="FL699" s="2"/>
      <c r="FM699" s="2"/>
      <c r="FN699" s="2"/>
      <c r="FO699" s="2"/>
      <c r="FP699" s="2"/>
      <c r="FQ699" s="2"/>
      <c r="FR699" s="2"/>
      <c r="FS699" s="2"/>
      <c r="FT699" s="2"/>
      <c r="FU699" s="2"/>
      <c r="FV699" s="2"/>
      <c r="FW699" s="2"/>
      <c r="FX699" s="2"/>
      <c r="FY699" s="2"/>
      <c r="FZ699" s="2"/>
      <c r="GA699" s="2"/>
      <c r="GB699" s="2"/>
      <c r="GC699" s="2"/>
      <c r="GD699" s="2"/>
      <c r="GE699" s="2"/>
      <c r="GF699" s="2"/>
      <c r="GG699" s="2"/>
      <c r="GH699" s="2"/>
      <c r="GI699" s="2"/>
      <c r="GJ699" s="2"/>
      <c r="GK699" s="2"/>
      <c r="GL699" s="2"/>
      <c r="GM699" s="2"/>
      <c r="GN699" s="2"/>
      <c r="GO699" s="2"/>
      <c r="GP699" s="2"/>
      <c r="GQ699" s="2"/>
      <c r="GR699" s="2"/>
      <c r="GS699" s="2"/>
      <c r="GT699" s="2"/>
      <c r="GU699" s="2"/>
      <c r="GV699" s="2"/>
      <c r="GW699" s="2"/>
      <c r="GX699" s="2"/>
      <c r="GY699" s="2"/>
      <c r="GZ699" s="2"/>
      <c r="HA699" s="2"/>
      <c r="HB699" s="2"/>
      <c r="HC699" s="2"/>
      <c r="HD699" s="2"/>
      <c r="HE699" s="2"/>
      <c r="HF699" s="2"/>
      <c r="HG699" s="2"/>
      <c r="HH699" s="2"/>
      <c r="HI699" s="2"/>
      <c r="HJ699" s="2"/>
      <c r="HK699" s="2"/>
      <c r="HL699" s="2"/>
      <c r="HM699" s="2"/>
      <c r="HN699" s="2"/>
      <c r="HO699" s="2"/>
      <c r="HP699" s="2"/>
      <c r="HQ699" s="2"/>
      <c r="HR699" s="2"/>
      <c r="HS699" s="2"/>
      <c r="HT699" s="2"/>
      <c r="HU699" s="2"/>
      <c r="HV699" s="2"/>
      <c r="HW699" s="2"/>
      <c r="HX699" s="2"/>
      <c r="HY699" s="2"/>
      <c r="HZ699" s="2"/>
      <c r="IA699" s="2"/>
      <c r="IB699" s="2"/>
      <c r="IC699" s="2"/>
      <c r="ID699" s="2"/>
      <c r="IE699" s="2"/>
      <c r="IF699" s="2"/>
      <c r="IG699" s="2"/>
      <c r="IH699" s="2"/>
      <c r="II699" s="2"/>
      <c r="IJ699" s="2"/>
      <c r="IK699" s="2"/>
      <c r="IL699" s="2"/>
      <c r="IM699" s="2"/>
      <c r="IN699" s="2"/>
      <c r="IO699" s="2"/>
      <c r="IP699" s="2"/>
      <c r="IQ699" s="2"/>
      <c r="IR699" s="2"/>
      <c r="IS699" s="2"/>
    </row>
    <row r="700" spans="1:253" s="34" customFormat="1" ht="12.75" x14ac:dyDescent="0.2">
      <c r="A700" s="8"/>
      <c r="B700" s="7"/>
      <c r="C700" s="7"/>
      <c r="D700" s="7"/>
      <c r="E700" s="6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  <c r="CA700" s="2"/>
      <c r="CB700" s="2"/>
      <c r="CC700" s="2"/>
      <c r="CD700" s="2"/>
      <c r="CE700" s="2"/>
      <c r="CF700" s="2"/>
      <c r="CG700" s="2"/>
      <c r="CH700" s="2"/>
      <c r="CI700" s="2"/>
      <c r="CJ700" s="2"/>
      <c r="CK700" s="2"/>
      <c r="CL700" s="2"/>
      <c r="CM700" s="2"/>
      <c r="CN700" s="2"/>
      <c r="CO700" s="2"/>
      <c r="CP700" s="2"/>
      <c r="CQ700" s="2"/>
      <c r="CR700" s="2"/>
      <c r="CS700" s="2"/>
      <c r="CT700" s="2"/>
      <c r="CU700" s="2"/>
      <c r="CV700" s="2"/>
      <c r="CW700" s="2"/>
      <c r="CX700" s="2"/>
      <c r="CY700" s="2"/>
      <c r="CZ700" s="2"/>
      <c r="DA700" s="2"/>
      <c r="DB700" s="2"/>
      <c r="DC700" s="2"/>
      <c r="DD700" s="2"/>
      <c r="DE700" s="2"/>
      <c r="DF700" s="2"/>
      <c r="DG700" s="2"/>
      <c r="DH700" s="2"/>
      <c r="DI700" s="2"/>
      <c r="DJ700" s="2"/>
      <c r="DK700" s="2"/>
      <c r="DL700" s="2"/>
      <c r="DM700" s="2"/>
      <c r="DN700" s="2"/>
      <c r="DO700" s="2"/>
      <c r="DP700" s="2"/>
      <c r="DQ700" s="2"/>
      <c r="DR700" s="2"/>
      <c r="DS700" s="2"/>
      <c r="DT700" s="2"/>
      <c r="DU700" s="2"/>
      <c r="DV700" s="2"/>
      <c r="DW700" s="2"/>
      <c r="DX700" s="2"/>
      <c r="DY700" s="2"/>
      <c r="DZ700" s="2"/>
      <c r="EA700" s="2"/>
      <c r="EB700" s="2"/>
      <c r="EC700" s="2"/>
      <c r="ED700" s="2"/>
      <c r="EE700" s="2"/>
      <c r="EF700" s="2"/>
      <c r="EG700" s="2"/>
      <c r="EH700" s="2"/>
      <c r="EI700" s="2"/>
      <c r="EJ700" s="2"/>
      <c r="EK700" s="2"/>
      <c r="EL700" s="2"/>
      <c r="EM700" s="2"/>
      <c r="EN700" s="2"/>
      <c r="EO700" s="2"/>
      <c r="EP700" s="2"/>
      <c r="EQ700" s="2"/>
      <c r="ER700" s="2"/>
      <c r="ES700" s="2"/>
      <c r="ET700" s="2"/>
      <c r="EU700" s="2"/>
      <c r="EV700" s="2"/>
      <c r="EW700" s="2"/>
      <c r="EX700" s="2"/>
      <c r="EY700" s="2"/>
      <c r="EZ700" s="2"/>
      <c r="FA700" s="2"/>
      <c r="FB700" s="2"/>
      <c r="FC700" s="2"/>
      <c r="FD700" s="2"/>
      <c r="FE700" s="2"/>
      <c r="FF700" s="2"/>
      <c r="FG700" s="2"/>
      <c r="FH700" s="2"/>
      <c r="FI700" s="2"/>
      <c r="FJ700" s="2"/>
      <c r="FK700" s="2"/>
      <c r="FL700" s="2"/>
      <c r="FM700" s="2"/>
      <c r="FN700" s="2"/>
      <c r="FO700" s="2"/>
      <c r="FP700" s="2"/>
      <c r="FQ700" s="2"/>
      <c r="FR700" s="2"/>
      <c r="FS700" s="2"/>
      <c r="FT700" s="2"/>
      <c r="FU700" s="2"/>
      <c r="FV700" s="2"/>
      <c r="FW700" s="2"/>
      <c r="FX700" s="2"/>
      <c r="FY700" s="2"/>
      <c r="FZ700" s="2"/>
      <c r="GA700" s="2"/>
      <c r="GB700" s="2"/>
      <c r="GC700" s="2"/>
      <c r="GD700" s="2"/>
      <c r="GE700" s="2"/>
      <c r="GF700" s="2"/>
      <c r="GG700" s="2"/>
      <c r="GH700" s="2"/>
      <c r="GI700" s="2"/>
      <c r="GJ700" s="2"/>
      <c r="GK700" s="2"/>
      <c r="GL700" s="2"/>
      <c r="GM700" s="2"/>
      <c r="GN700" s="2"/>
      <c r="GO700" s="2"/>
      <c r="GP700" s="2"/>
      <c r="GQ700" s="2"/>
      <c r="GR700" s="2"/>
      <c r="GS700" s="2"/>
      <c r="GT700" s="2"/>
      <c r="GU700" s="2"/>
      <c r="GV700" s="2"/>
      <c r="GW700" s="2"/>
      <c r="GX700" s="2"/>
      <c r="GY700" s="2"/>
      <c r="GZ700" s="2"/>
      <c r="HA700" s="2"/>
      <c r="HB700" s="2"/>
      <c r="HC700" s="2"/>
      <c r="HD700" s="2"/>
      <c r="HE700" s="2"/>
      <c r="HF700" s="2"/>
      <c r="HG700" s="2"/>
      <c r="HH700" s="2"/>
      <c r="HI700" s="2"/>
      <c r="HJ700" s="2"/>
      <c r="HK700" s="2"/>
      <c r="HL700" s="2"/>
      <c r="HM700" s="2"/>
      <c r="HN700" s="2"/>
      <c r="HO700" s="2"/>
      <c r="HP700" s="2"/>
      <c r="HQ700" s="2"/>
      <c r="HR700" s="2"/>
      <c r="HS700" s="2"/>
      <c r="HT700" s="2"/>
      <c r="HU700" s="2"/>
      <c r="HV700" s="2"/>
      <c r="HW700" s="2"/>
      <c r="HX700" s="2"/>
      <c r="HY700" s="2"/>
      <c r="HZ700" s="2"/>
      <c r="IA700" s="2"/>
      <c r="IB700" s="2"/>
      <c r="IC700" s="2"/>
      <c r="ID700" s="2"/>
      <c r="IE700" s="2"/>
      <c r="IF700" s="2"/>
      <c r="IG700" s="2"/>
      <c r="IH700" s="2"/>
      <c r="II700" s="2"/>
      <c r="IJ700" s="2"/>
      <c r="IK700" s="2"/>
      <c r="IL700" s="2"/>
      <c r="IM700" s="2"/>
      <c r="IN700" s="2"/>
      <c r="IO700" s="2"/>
      <c r="IP700" s="2"/>
      <c r="IQ700" s="2"/>
      <c r="IR700" s="2"/>
      <c r="IS700" s="2"/>
    </row>
    <row r="701" spans="1:253" s="34" customFormat="1" ht="12.75" x14ac:dyDescent="0.2">
      <c r="A701" s="8"/>
      <c r="B701" s="7"/>
      <c r="C701" s="7"/>
      <c r="D701" s="7"/>
      <c r="E701" s="6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  <c r="CW701" s="2"/>
      <c r="CX701" s="2"/>
      <c r="CY701" s="2"/>
      <c r="CZ701" s="2"/>
      <c r="DA701" s="2"/>
      <c r="DB701" s="2"/>
      <c r="DC701" s="2"/>
      <c r="DD701" s="2"/>
      <c r="DE701" s="2"/>
      <c r="DF701" s="2"/>
      <c r="DG701" s="2"/>
      <c r="DH701" s="2"/>
      <c r="DI701" s="2"/>
      <c r="DJ701" s="2"/>
      <c r="DK701" s="2"/>
      <c r="DL701" s="2"/>
      <c r="DM701" s="2"/>
      <c r="DN701" s="2"/>
      <c r="DO701" s="2"/>
      <c r="DP701" s="2"/>
      <c r="DQ701" s="2"/>
      <c r="DR701" s="2"/>
      <c r="DS701" s="2"/>
      <c r="DT701" s="2"/>
      <c r="DU701" s="2"/>
      <c r="DV701" s="2"/>
      <c r="DW701" s="2"/>
      <c r="DX701" s="2"/>
      <c r="DY701" s="2"/>
      <c r="DZ701" s="2"/>
      <c r="EA701" s="2"/>
      <c r="EB701" s="2"/>
      <c r="EC701" s="2"/>
      <c r="ED701" s="2"/>
      <c r="EE701" s="2"/>
      <c r="EF701" s="2"/>
      <c r="EG701" s="2"/>
      <c r="EH701" s="2"/>
      <c r="EI701" s="2"/>
      <c r="EJ701" s="2"/>
      <c r="EK701" s="2"/>
      <c r="EL701" s="2"/>
      <c r="EM701" s="2"/>
      <c r="EN701" s="2"/>
      <c r="EO701" s="2"/>
      <c r="EP701" s="2"/>
      <c r="EQ701" s="2"/>
      <c r="ER701" s="2"/>
      <c r="ES701" s="2"/>
      <c r="ET701" s="2"/>
      <c r="EU701" s="2"/>
      <c r="EV701" s="2"/>
      <c r="EW701" s="2"/>
      <c r="EX701" s="2"/>
      <c r="EY701" s="2"/>
      <c r="EZ701" s="2"/>
      <c r="FA701" s="2"/>
      <c r="FB701" s="2"/>
      <c r="FC701" s="2"/>
      <c r="FD701" s="2"/>
      <c r="FE701" s="2"/>
      <c r="FF701" s="2"/>
      <c r="FG701" s="2"/>
      <c r="FH701" s="2"/>
      <c r="FI701" s="2"/>
      <c r="FJ701" s="2"/>
      <c r="FK701" s="2"/>
      <c r="FL701" s="2"/>
      <c r="FM701" s="2"/>
      <c r="FN701" s="2"/>
      <c r="FO701" s="2"/>
      <c r="FP701" s="2"/>
      <c r="FQ701" s="2"/>
      <c r="FR701" s="2"/>
      <c r="FS701" s="2"/>
      <c r="FT701" s="2"/>
      <c r="FU701" s="2"/>
      <c r="FV701" s="2"/>
      <c r="FW701" s="2"/>
      <c r="FX701" s="2"/>
      <c r="FY701" s="2"/>
      <c r="FZ701" s="2"/>
      <c r="GA701" s="2"/>
      <c r="GB701" s="2"/>
      <c r="GC701" s="2"/>
      <c r="GD701" s="2"/>
      <c r="GE701" s="2"/>
      <c r="GF701" s="2"/>
      <c r="GG701" s="2"/>
      <c r="GH701" s="2"/>
      <c r="GI701" s="2"/>
      <c r="GJ701" s="2"/>
      <c r="GK701" s="2"/>
      <c r="GL701" s="2"/>
      <c r="GM701" s="2"/>
      <c r="GN701" s="2"/>
      <c r="GO701" s="2"/>
      <c r="GP701" s="2"/>
      <c r="GQ701" s="2"/>
      <c r="GR701" s="2"/>
      <c r="GS701" s="2"/>
      <c r="GT701" s="2"/>
      <c r="GU701" s="2"/>
      <c r="GV701" s="2"/>
      <c r="GW701" s="2"/>
      <c r="GX701" s="2"/>
      <c r="GY701" s="2"/>
      <c r="GZ701" s="2"/>
      <c r="HA701" s="2"/>
      <c r="HB701" s="2"/>
      <c r="HC701" s="2"/>
      <c r="HD701" s="2"/>
      <c r="HE701" s="2"/>
      <c r="HF701" s="2"/>
      <c r="HG701" s="2"/>
      <c r="HH701" s="2"/>
      <c r="HI701" s="2"/>
      <c r="HJ701" s="2"/>
      <c r="HK701" s="2"/>
      <c r="HL701" s="2"/>
      <c r="HM701" s="2"/>
      <c r="HN701" s="2"/>
      <c r="HO701" s="2"/>
      <c r="HP701" s="2"/>
      <c r="HQ701" s="2"/>
      <c r="HR701" s="2"/>
      <c r="HS701" s="2"/>
      <c r="HT701" s="2"/>
      <c r="HU701" s="2"/>
      <c r="HV701" s="2"/>
      <c r="HW701" s="2"/>
      <c r="HX701" s="2"/>
      <c r="HY701" s="2"/>
      <c r="HZ701" s="2"/>
      <c r="IA701" s="2"/>
      <c r="IB701" s="2"/>
      <c r="IC701" s="2"/>
      <c r="ID701" s="2"/>
      <c r="IE701" s="2"/>
      <c r="IF701" s="2"/>
      <c r="IG701" s="2"/>
      <c r="IH701" s="2"/>
      <c r="II701" s="2"/>
      <c r="IJ701" s="2"/>
      <c r="IK701" s="2"/>
      <c r="IL701" s="2"/>
      <c r="IM701" s="2"/>
      <c r="IN701" s="2"/>
      <c r="IO701" s="2"/>
      <c r="IP701" s="2"/>
      <c r="IQ701" s="2"/>
      <c r="IR701" s="2"/>
      <c r="IS701" s="2"/>
    </row>
    <row r="702" spans="1:253" s="34" customFormat="1" ht="12.75" x14ac:dyDescent="0.2">
      <c r="A702" s="8"/>
      <c r="B702" s="7"/>
      <c r="C702" s="7"/>
      <c r="D702" s="7"/>
      <c r="E702" s="6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  <c r="CA702" s="2"/>
      <c r="CB702" s="2"/>
      <c r="CC702" s="2"/>
      <c r="CD702" s="2"/>
      <c r="CE702" s="2"/>
      <c r="CF702" s="2"/>
      <c r="CG702" s="2"/>
      <c r="CH702" s="2"/>
      <c r="CI702" s="2"/>
      <c r="CJ702" s="2"/>
      <c r="CK702" s="2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  <c r="CW702" s="2"/>
      <c r="CX702" s="2"/>
      <c r="CY702" s="2"/>
      <c r="CZ702" s="2"/>
      <c r="DA702" s="2"/>
      <c r="DB702" s="2"/>
      <c r="DC702" s="2"/>
      <c r="DD702" s="2"/>
      <c r="DE702" s="2"/>
      <c r="DF702" s="2"/>
      <c r="DG702" s="2"/>
      <c r="DH702" s="2"/>
      <c r="DI702" s="2"/>
      <c r="DJ702" s="2"/>
      <c r="DK702" s="2"/>
      <c r="DL702" s="2"/>
      <c r="DM702" s="2"/>
      <c r="DN702" s="2"/>
      <c r="DO702" s="2"/>
      <c r="DP702" s="2"/>
      <c r="DQ702" s="2"/>
      <c r="DR702" s="2"/>
      <c r="DS702" s="2"/>
      <c r="DT702" s="2"/>
      <c r="DU702" s="2"/>
      <c r="DV702" s="2"/>
      <c r="DW702" s="2"/>
      <c r="DX702" s="2"/>
      <c r="DY702" s="2"/>
      <c r="DZ702" s="2"/>
      <c r="EA702" s="2"/>
      <c r="EB702" s="2"/>
      <c r="EC702" s="2"/>
      <c r="ED702" s="2"/>
      <c r="EE702" s="2"/>
      <c r="EF702" s="2"/>
      <c r="EG702" s="2"/>
      <c r="EH702" s="2"/>
      <c r="EI702" s="2"/>
      <c r="EJ702" s="2"/>
      <c r="EK702" s="2"/>
      <c r="EL702" s="2"/>
      <c r="EM702" s="2"/>
      <c r="EN702" s="2"/>
      <c r="EO702" s="2"/>
      <c r="EP702" s="2"/>
      <c r="EQ702" s="2"/>
      <c r="ER702" s="2"/>
      <c r="ES702" s="2"/>
      <c r="ET702" s="2"/>
      <c r="EU702" s="2"/>
      <c r="EV702" s="2"/>
      <c r="EW702" s="2"/>
      <c r="EX702" s="2"/>
      <c r="EY702" s="2"/>
      <c r="EZ702" s="2"/>
      <c r="FA702" s="2"/>
      <c r="FB702" s="2"/>
      <c r="FC702" s="2"/>
      <c r="FD702" s="2"/>
      <c r="FE702" s="2"/>
      <c r="FF702" s="2"/>
      <c r="FG702" s="2"/>
      <c r="FH702" s="2"/>
      <c r="FI702" s="2"/>
      <c r="FJ702" s="2"/>
      <c r="FK702" s="2"/>
      <c r="FL702" s="2"/>
      <c r="FM702" s="2"/>
      <c r="FN702" s="2"/>
      <c r="FO702" s="2"/>
      <c r="FP702" s="2"/>
      <c r="FQ702" s="2"/>
      <c r="FR702" s="2"/>
      <c r="FS702" s="2"/>
      <c r="FT702" s="2"/>
      <c r="FU702" s="2"/>
      <c r="FV702" s="2"/>
      <c r="FW702" s="2"/>
      <c r="FX702" s="2"/>
      <c r="FY702" s="2"/>
      <c r="FZ702" s="2"/>
      <c r="GA702" s="2"/>
      <c r="GB702" s="2"/>
      <c r="GC702" s="2"/>
      <c r="GD702" s="2"/>
      <c r="GE702" s="2"/>
      <c r="GF702" s="2"/>
      <c r="GG702" s="2"/>
      <c r="GH702" s="2"/>
      <c r="GI702" s="2"/>
      <c r="GJ702" s="2"/>
      <c r="GK702" s="2"/>
      <c r="GL702" s="2"/>
      <c r="GM702" s="2"/>
      <c r="GN702" s="2"/>
      <c r="GO702" s="2"/>
      <c r="GP702" s="2"/>
      <c r="GQ702" s="2"/>
      <c r="GR702" s="2"/>
      <c r="GS702" s="2"/>
      <c r="GT702" s="2"/>
      <c r="GU702" s="2"/>
      <c r="GV702" s="2"/>
      <c r="GW702" s="2"/>
      <c r="GX702" s="2"/>
      <c r="GY702" s="2"/>
      <c r="GZ702" s="2"/>
      <c r="HA702" s="2"/>
      <c r="HB702" s="2"/>
      <c r="HC702" s="2"/>
      <c r="HD702" s="2"/>
      <c r="HE702" s="2"/>
      <c r="HF702" s="2"/>
      <c r="HG702" s="2"/>
      <c r="HH702" s="2"/>
      <c r="HI702" s="2"/>
      <c r="HJ702" s="2"/>
      <c r="HK702" s="2"/>
      <c r="HL702" s="2"/>
      <c r="HM702" s="2"/>
      <c r="HN702" s="2"/>
      <c r="HO702" s="2"/>
      <c r="HP702" s="2"/>
      <c r="HQ702" s="2"/>
      <c r="HR702" s="2"/>
      <c r="HS702" s="2"/>
      <c r="HT702" s="2"/>
      <c r="HU702" s="2"/>
      <c r="HV702" s="2"/>
      <c r="HW702" s="2"/>
      <c r="HX702" s="2"/>
      <c r="HY702" s="2"/>
      <c r="HZ702" s="2"/>
      <c r="IA702" s="2"/>
      <c r="IB702" s="2"/>
      <c r="IC702" s="2"/>
      <c r="ID702" s="2"/>
      <c r="IE702" s="2"/>
      <c r="IF702" s="2"/>
      <c r="IG702" s="2"/>
      <c r="IH702" s="2"/>
      <c r="II702" s="2"/>
      <c r="IJ702" s="2"/>
      <c r="IK702" s="2"/>
      <c r="IL702" s="2"/>
      <c r="IM702" s="2"/>
      <c r="IN702" s="2"/>
      <c r="IO702" s="2"/>
      <c r="IP702" s="2"/>
      <c r="IQ702" s="2"/>
      <c r="IR702" s="2"/>
      <c r="IS702" s="2"/>
    </row>
    <row r="703" spans="1:253" s="34" customFormat="1" ht="12.75" x14ac:dyDescent="0.2">
      <c r="A703" s="8"/>
      <c r="B703" s="7"/>
      <c r="C703" s="7"/>
      <c r="D703" s="7"/>
      <c r="E703" s="6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  <c r="CA703" s="2"/>
      <c r="CB703" s="2"/>
      <c r="CC703" s="2"/>
      <c r="CD703" s="2"/>
      <c r="CE703" s="2"/>
      <c r="CF703" s="2"/>
      <c r="CG703" s="2"/>
      <c r="CH703" s="2"/>
      <c r="CI703" s="2"/>
      <c r="CJ703" s="2"/>
      <c r="CK703" s="2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  <c r="CW703" s="2"/>
      <c r="CX703" s="2"/>
      <c r="CY703" s="2"/>
      <c r="CZ703" s="2"/>
      <c r="DA703" s="2"/>
      <c r="DB703" s="2"/>
      <c r="DC703" s="2"/>
      <c r="DD703" s="2"/>
      <c r="DE703" s="2"/>
      <c r="DF703" s="2"/>
      <c r="DG703" s="2"/>
      <c r="DH703" s="2"/>
      <c r="DI703" s="2"/>
      <c r="DJ703" s="2"/>
      <c r="DK703" s="2"/>
      <c r="DL703" s="2"/>
      <c r="DM703" s="2"/>
      <c r="DN703" s="2"/>
      <c r="DO703" s="2"/>
      <c r="DP703" s="2"/>
      <c r="DQ703" s="2"/>
      <c r="DR703" s="2"/>
      <c r="DS703" s="2"/>
      <c r="DT703" s="2"/>
      <c r="DU703" s="2"/>
      <c r="DV703" s="2"/>
      <c r="DW703" s="2"/>
      <c r="DX703" s="2"/>
      <c r="DY703" s="2"/>
      <c r="DZ703" s="2"/>
      <c r="EA703" s="2"/>
      <c r="EB703" s="2"/>
      <c r="EC703" s="2"/>
      <c r="ED703" s="2"/>
      <c r="EE703" s="2"/>
      <c r="EF703" s="2"/>
      <c r="EG703" s="2"/>
      <c r="EH703" s="2"/>
      <c r="EI703" s="2"/>
      <c r="EJ703" s="2"/>
      <c r="EK703" s="2"/>
      <c r="EL703" s="2"/>
      <c r="EM703" s="2"/>
      <c r="EN703" s="2"/>
      <c r="EO703" s="2"/>
      <c r="EP703" s="2"/>
      <c r="EQ703" s="2"/>
      <c r="ER703" s="2"/>
      <c r="ES703" s="2"/>
      <c r="ET703" s="2"/>
      <c r="EU703" s="2"/>
      <c r="EV703" s="2"/>
      <c r="EW703" s="2"/>
      <c r="EX703" s="2"/>
      <c r="EY703" s="2"/>
      <c r="EZ703" s="2"/>
      <c r="FA703" s="2"/>
      <c r="FB703" s="2"/>
      <c r="FC703" s="2"/>
      <c r="FD703" s="2"/>
      <c r="FE703" s="2"/>
      <c r="FF703" s="2"/>
      <c r="FG703" s="2"/>
      <c r="FH703" s="2"/>
      <c r="FI703" s="2"/>
      <c r="FJ703" s="2"/>
      <c r="FK703" s="2"/>
      <c r="FL703" s="2"/>
      <c r="FM703" s="2"/>
      <c r="FN703" s="2"/>
      <c r="FO703" s="2"/>
      <c r="FP703" s="2"/>
      <c r="FQ703" s="2"/>
      <c r="FR703" s="2"/>
      <c r="FS703" s="2"/>
      <c r="FT703" s="2"/>
      <c r="FU703" s="2"/>
      <c r="FV703" s="2"/>
      <c r="FW703" s="2"/>
      <c r="FX703" s="2"/>
      <c r="FY703" s="2"/>
      <c r="FZ703" s="2"/>
      <c r="GA703" s="2"/>
      <c r="GB703" s="2"/>
      <c r="GC703" s="2"/>
      <c r="GD703" s="2"/>
      <c r="GE703" s="2"/>
      <c r="GF703" s="2"/>
      <c r="GG703" s="2"/>
      <c r="GH703" s="2"/>
      <c r="GI703" s="2"/>
      <c r="GJ703" s="2"/>
      <c r="GK703" s="2"/>
      <c r="GL703" s="2"/>
      <c r="GM703" s="2"/>
      <c r="GN703" s="2"/>
      <c r="GO703" s="2"/>
      <c r="GP703" s="2"/>
      <c r="GQ703" s="2"/>
      <c r="GR703" s="2"/>
      <c r="GS703" s="2"/>
      <c r="GT703" s="2"/>
      <c r="GU703" s="2"/>
      <c r="GV703" s="2"/>
      <c r="GW703" s="2"/>
      <c r="GX703" s="2"/>
      <c r="GY703" s="2"/>
      <c r="GZ703" s="2"/>
      <c r="HA703" s="2"/>
      <c r="HB703" s="2"/>
      <c r="HC703" s="2"/>
      <c r="HD703" s="2"/>
      <c r="HE703" s="2"/>
      <c r="HF703" s="2"/>
      <c r="HG703" s="2"/>
      <c r="HH703" s="2"/>
      <c r="HI703" s="2"/>
      <c r="HJ703" s="2"/>
      <c r="HK703" s="2"/>
      <c r="HL703" s="2"/>
      <c r="HM703" s="2"/>
      <c r="HN703" s="2"/>
      <c r="HO703" s="2"/>
      <c r="HP703" s="2"/>
      <c r="HQ703" s="2"/>
      <c r="HR703" s="2"/>
      <c r="HS703" s="2"/>
      <c r="HT703" s="2"/>
      <c r="HU703" s="2"/>
      <c r="HV703" s="2"/>
      <c r="HW703" s="2"/>
      <c r="HX703" s="2"/>
      <c r="HY703" s="2"/>
      <c r="HZ703" s="2"/>
      <c r="IA703" s="2"/>
      <c r="IB703" s="2"/>
      <c r="IC703" s="2"/>
      <c r="ID703" s="2"/>
      <c r="IE703" s="2"/>
      <c r="IF703" s="2"/>
      <c r="IG703" s="2"/>
      <c r="IH703" s="2"/>
      <c r="II703" s="2"/>
      <c r="IJ703" s="2"/>
      <c r="IK703" s="2"/>
      <c r="IL703" s="2"/>
      <c r="IM703" s="2"/>
      <c r="IN703" s="2"/>
      <c r="IO703" s="2"/>
      <c r="IP703" s="2"/>
      <c r="IQ703" s="2"/>
      <c r="IR703" s="2"/>
      <c r="IS703" s="2"/>
    </row>
    <row r="704" spans="1:253" s="34" customFormat="1" ht="12.75" x14ac:dyDescent="0.2">
      <c r="A704" s="8"/>
      <c r="B704" s="7"/>
      <c r="C704" s="7"/>
      <c r="D704" s="7"/>
      <c r="E704" s="6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  <c r="CA704" s="2"/>
      <c r="CB704" s="2"/>
      <c r="CC704" s="2"/>
      <c r="CD704" s="2"/>
      <c r="CE704" s="2"/>
      <c r="CF704" s="2"/>
      <c r="CG704" s="2"/>
      <c r="CH704" s="2"/>
      <c r="CI704" s="2"/>
      <c r="CJ704" s="2"/>
      <c r="CK704" s="2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  <c r="CW704" s="2"/>
      <c r="CX704" s="2"/>
      <c r="CY704" s="2"/>
      <c r="CZ704" s="2"/>
      <c r="DA704" s="2"/>
      <c r="DB704" s="2"/>
      <c r="DC704" s="2"/>
      <c r="DD704" s="2"/>
      <c r="DE704" s="2"/>
      <c r="DF704" s="2"/>
      <c r="DG704" s="2"/>
      <c r="DH704" s="2"/>
      <c r="DI704" s="2"/>
      <c r="DJ704" s="2"/>
      <c r="DK704" s="2"/>
      <c r="DL704" s="2"/>
      <c r="DM704" s="2"/>
      <c r="DN704" s="2"/>
      <c r="DO704" s="2"/>
      <c r="DP704" s="2"/>
      <c r="DQ704" s="2"/>
      <c r="DR704" s="2"/>
      <c r="DS704" s="2"/>
      <c r="DT704" s="2"/>
      <c r="DU704" s="2"/>
      <c r="DV704" s="2"/>
      <c r="DW704" s="2"/>
      <c r="DX704" s="2"/>
      <c r="DY704" s="2"/>
      <c r="DZ704" s="2"/>
      <c r="EA704" s="2"/>
      <c r="EB704" s="2"/>
      <c r="EC704" s="2"/>
      <c r="ED704" s="2"/>
      <c r="EE704" s="2"/>
      <c r="EF704" s="2"/>
      <c r="EG704" s="2"/>
      <c r="EH704" s="2"/>
      <c r="EI704" s="2"/>
      <c r="EJ704" s="2"/>
      <c r="EK704" s="2"/>
      <c r="EL704" s="2"/>
      <c r="EM704" s="2"/>
      <c r="EN704" s="2"/>
      <c r="EO704" s="2"/>
      <c r="EP704" s="2"/>
      <c r="EQ704" s="2"/>
      <c r="ER704" s="2"/>
      <c r="ES704" s="2"/>
      <c r="ET704" s="2"/>
      <c r="EU704" s="2"/>
      <c r="EV704" s="2"/>
      <c r="EW704" s="2"/>
      <c r="EX704" s="2"/>
      <c r="EY704" s="2"/>
      <c r="EZ704" s="2"/>
      <c r="FA704" s="2"/>
      <c r="FB704" s="2"/>
      <c r="FC704" s="2"/>
      <c r="FD704" s="2"/>
      <c r="FE704" s="2"/>
      <c r="FF704" s="2"/>
      <c r="FG704" s="2"/>
      <c r="FH704" s="2"/>
      <c r="FI704" s="2"/>
      <c r="FJ704" s="2"/>
      <c r="FK704" s="2"/>
      <c r="FL704" s="2"/>
      <c r="FM704" s="2"/>
      <c r="FN704" s="2"/>
      <c r="FO704" s="2"/>
      <c r="FP704" s="2"/>
      <c r="FQ704" s="2"/>
      <c r="FR704" s="2"/>
      <c r="FS704" s="2"/>
      <c r="FT704" s="2"/>
      <c r="FU704" s="2"/>
      <c r="FV704" s="2"/>
      <c r="FW704" s="2"/>
      <c r="FX704" s="2"/>
      <c r="FY704" s="2"/>
      <c r="FZ704" s="2"/>
      <c r="GA704" s="2"/>
      <c r="GB704" s="2"/>
      <c r="GC704" s="2"/>
      <c r="GD704" s="2"/>
      <c r="GE704" s="2"/>
      <c r="GF704" s="2"/>
      <c r="GG704" s="2"/>
      <c r="GH704" s="2"/>
      <c r="GI704" s="2"/>
      <c r="GJ704" s="2"/>
      <c r="GK704" s="2"/>
      <c r="GL704" s="2"/>
      <c r="GM704" s="2"/>
      <c r="GN704" s="2"/>
      <c r="GO704" s="2"/>
      <c r="GP704" s="2"/>
      <c r="GQ704" s="2"/>
      <c r="GR704" s="2"/>
      <c r="GS704" s="2"/>
      <c r="GT704" s="2"/>
      <c r="GU704" s="2"/>
      <c r="GV704" s="2"/>
      <c r="GW704" s="2"/>
      <c r="GX704" s="2"/>
      <c r="GY704" s="2"/>
      <c r="GZ704" s="2"/>
      <c r="HA704" s="2"/>
      <c r="HB704" s="2"/>
      <c r="HC704" s="2"/>
      <c r="HD704" s="2"/>
      <c r="HE704" s="2"/>
      <c r="HF704" s="2"/>
      <c r="HG704" s="2"/>
      <c r="HH704" s="2"/>
      <c r="HI704" s="2"/>
      <c r="HJ704" s="2"/>
      <c r="HK704" s="2"/>
      <c r="HL704" s="2"/>
      <c r="HM704" s="2"/>
      <c r="HN704" s="2"/>
      <c r="HO704" s="2"/>
      <c r="HP704" s="2"/>
      <c r="HQ704" s="2"/>
      <c r="HR704" s="2"/>
      <c r="HS704" s="2"/>
      <c r="HT704" s="2"/>
      <c r="HU704" s="2"/>
      <c r="HV704" s="2"/>
      <c r="HW704" s="2"/>
      <c r="HX704" s="2"/>
      <c r="HY704" s="2"/>
      <c r="HZ704" s="2"/>
      <c r="IA704" s="2"/>
      <c r="IB704" s="2"/>
      <c r="IC704" s="2"/>
      <c r="ID704" s="2"/>
      <c r="IE704" s="2"/>
      <c r="IF704" s="2"/>
      <c r="IG704" s="2"/>
      <c r="IH704" s="2"/>
      <c r="II704" s="2"/>
      <c r="IJ704" s="2"/>
      <c r="IK704" s="2"/>
      <c r="IL704" s="2"/>
      <c r="IM704" s="2"/>
      <c r="IN704" s="2"/>
      <c r="IO704" s="2"/>
      <c r="IP704" s="2"/>
      <c r="IQ704" s="2"/>
      <c r="IR704" s="2"/>
      <c r="IS704" s="2"/>
    </row>
    <row r="705" spans="1:253" s="34" customFormat="1" ht="12.75" x14ac:dyDescent="0.2">
      <c r="A705" s="8"/>
      <c r="B705" s="7"/>
      <c r="C705" s="7"/>
      <c r="D705" s="7"/>
      <c r="E705" s="6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  <c r="CA705" s="2"/>
      <c r="CB705" s="2"/>
      <c r="CC705" s="2"/>
      <c r="CD705" s="2"/>
      <c r="CE705" s="2"/>
      <c r="CF705" s="2"/>
      <c r="CG705" s="2"/>
      <c r="CH705" s="2"/>
      <c r="CI705" s="2"/>
      <c r="CJ705" s="2"/>
      <c r="CK705" s="2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  <c r="CW705" s="2"/>
      <c r="CX705" s="2"/>
      <c r="CY705" s="2"/>
      <c r="CZ705" s="2"/>
      <c r="DA705" s="2"/>
      <c r="DB705" s="2"/>
      <c r="DC705" s="2"/>
      <c r="DD705" s="2"/>
      <c r="DE705" s="2"/>
      <c r="DF705" s="2"/>
      <c r="DG705" s="2"/>
      <c r="DH705" s="2"/>
      <c r="DI705" s="2"/>
      <c r="DJ705" s="2"/>
      <c r="DK705" s="2"/>
      <c r="DL705" s="2"/>
      <c r="DM705" s="2"/>
      <c r="DN705" s="2"/>
      <c r="DO705" s="2"/>
      <c r="DP705" s="2"/>
      <c r="DQ705" s="2"/>
      <c r="DR705" s="2"/>
      <c r="DS705" s="2"/>
      <c r="DT705" s="2"/>
      <c r="DU705" s="2"/>
      <c r="DV705" s="2"/>
      <c r="DW705" s="2"/>
      <c r="DX705" s="2"/>
      <c r="DY705" s="2"/>
      <c r="DZ705" s="2"/>
      <c r="EA705" s="2"/>
      <c r="EB705" s="2"/>
      <c r="EC705" s="2"/>
      <c r="ED705" s="2"/>
      <c r="EE705" s="2"/>
      <c r="EF705" s="2"/>
      <c r="EG705" s="2"/>
      <c r="EH705" s="2"/>
      <c r="EI705" s="2"/>
      <c r="EJ705" s="2"/>
      <c r="EK705" s="2"/>
      <c r="EL705" s="2"/>
      <c r="EM705" s="2"/>
      <c r="EN705" s="2"/>
      <c r="EO705" s="2"/>
      <c r="EP705" s="2"/>
      <c r="EQ705" s="2"/>
      <c r="ER705" s="2"/>
      <c r="ES705" s="2"/>
      <c r="ET705" s="2"/>
      <c r="EU705" s="2"/>
      <c r="EV705" s="2"/>
      <c r="EW705" s="2"/>
      <c r="EX705" s="2"/>
      <c r="EY705" s="2"/>
      <c r="EZ705" s="2"/>
      <c r="FA705" s="2"/>
      <c r="FB705" s="2"/>
      <c r="FC705" s="2"/>
      <c r="FD705" s="2"/>
      <c r="FE705" s="2"/>
      <c r="FF705" s="2"/>
      <c r="FG705" s="2"/>
      <c r="FH705" s="2"/>
      <c r="FI705" s="2"/>
      <c r="FJ705" s="2"/>
      <c r="FK705" s="2"/>
      <c r="FL705" s="2"/>
      <c r="FM705" s="2"/>
      <c r="FN705" s="2"/>
      <c r="FO705" s="2"/>
      <c r="FP705" s="2"/>
      <c r="FQ705" s="2"/>
      <c r="FR705" s="2"/>
      <c r="FS705" s="2"/>
      <c r="FT705" s="2"/>
      <c r="FU705" s="2"/>
      <c r="FV705" s="2"/>
      <c r="FW705" s="2"/>
      <c r="FX705" s="2"/>
      <c r="FY705" s="2"/>
      <c r="FZ705" s="2"/>
      <c r="GA705" s="2"/>
      <c r="GB705" s="2"/>
      <c r="GC705" s="2"/>
      <c r="GD705" s="2"/>
      <c r="GE705" s="2"/>
      <c r="GF705" s="2"/>
      <c r="GG705" s="2"/>
      <c r="GH705" s="2"/>
      <c r="GI705" s="2"/>
      <c r="GJ705" s="2"/>
      <c r="GK705" s="2"/>
      <c r="GL705" s="2"/>
      <c r="GM705" s="2"/>
      <c r="GN705" s="2"/>
      <c r="GO705" s="2"/>
      <c r="GP705" s="2"/>
      <c r="GQ705" s="2"/>
      <c r="GR705" s="2"/>
      <c r="GS705" s="2"/>
      <c r="GT705" s="2"/>
      <c r="GU705" s="2"/>
      <c r="GV705" s="2"/>
      <c r="GW705" s="2"/>
      <c r="GX705" s="2"/>
      <c r="GY705" s="2"/>
      <c r="GZ705" s="2"/>
      <c r="HA705" s="2"/>
      <c r="HB705" s="2"/>
      <c r="HC705" s="2"/>
      <c r="HD705" s="2"/>
      <c r="HE705" s="2"/>
      <c r="HF705" s="2"/>
      <c r="HG705" s="2"/>
      <c r="HH705" s="2"/>
      <c r="HI705" s="2"/>
      <c r="HJ705" s="2"/>
      <c r="HK705" s="2"/>
      <c r="HL705" s="2"/>
      <c r="HM705" s="2"/>
      <c r="HN705" s="2"/>
      <c r="HO705" s="2"/>
      <c r="HP705" s="2"/>
      <c r="HQ705" s="2"/>
      <c r="HR705" s="2"/>
      <c r="HS705" s="2"/>
      <c r="HT705" s="2"/>
      <c r="HU705" s="2"/>
      <c r="HV705" s="2"/>
      <c r="HW705" s="2"/>
      <c r="HX705" s="2"/>
      <c r="HY705" s="2"/>
      <c r="HZ705" s="2"/>
      <c r="IA705" s="2"/>
      <c r="IB705" s="2"/>
      <c r="IC705" s="2"/>
      <c r="ID705" s="2"/>
      <c r="IE705" s="2"/>
      <c r="IF705" s="2"/>
      <c r="IG705" s="2"/>
      <c r="IH705" s="2"/>
      <c r="II705" s="2"/>
      <c r="IJ705" s="2"/>
      <c r="IK705" s="2"/>
      <c r="IL705" s="2"/>
      <c r="IM705" s="2"/>
      <c r="IN705" s="2"/>
      <c r="IO705" s="2"/>
      <c r="IP705" s="2"/>
      <c r="IQ705" s="2"/>
      <c r="IR705" s="2"/>
      <c r="IS705" s="2"/>
    </row>
    <row r="706" spans="1:253" s="34" customFormat="1" ht="12.75" x14ac:dyDescent="0.2">
      <c r="A706" s="8"/>
      <c r="B706" s="7"/>
      <c r="C706" s="7"/>
      <c r="D706" s="7"/>
      <c r="E706" s="6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  <c r="CA706" s="2"/>
      <c r="CB706" s="2"/>
      <c r="CC706" s="2"/>
      <c r="CD706" s="2"/>
      <c r="CE706" s="2"/>
      <c r="CF706" s="2"/>
      <c r="CG706" s="2"/>
      <c r="CH706" s="2"/>
      <c r="CI706" s="2"/>
      <c r="CJ706" s="2"/>
      <c r="CK706" s="2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  <c r="CW706" s="2"/>
      <c r="CX706" s="2"/>
      <c r="CY706" s="2"/>
      <c r="CZ706" s="2"/>
      <c r="DA706" s="2"/>
      <c r="DB706" s="2"/>
      <c r="DC706" s="2"/>
      <c r="DD706" s="2"/>
      <c r="DE706" s="2"/>
      <c r="DF706" s="2"/>
      <c r="DG706" s="2"/>
      <c r="DH706" s="2"/>
      <c r="DI706" s="2"/>
      <c r="DJ706" s="2"/>
      <c r="DK706" s="2"/>
      <c r="DL706" s="2"/>
      <c r="DM706" s="2"/>
      <c r="DN706" s="2"/>
      <c r="DO706" s="2"/>
      <c r="DP706" s="2"/>
      <c r="DQ706" s="2"/>
      <c r="DR706" s="2"/>
      <c r="DS706" s="2"/>
      <c r="DT706" s="2"/>
      <c r="DU706" s="2"/>
      <c r="DV706" s="2"/>
      <c r="DW706" s="2"/>
      <c r="DX706" s="2"/>
      <c r="DY706" s="2"/>
      <c r="DZ706" s="2"/>
      <c r="EA706" s="2"/>
      <c r="EB706" s="2"/>
      <c r="EC706" s="2"/>
      <c r="ED706" s="2"/>
      <c r="EE706" s="2"/>
      <c r="EF706" s="2"/>
      <c r="EG706" s="2"/>
      <c r="EH706" s="2"/>
      <c r="EI706" s="2"/>
      <c r="EJ706" s="2"/>
      <c r="EK706" s="2"/>
      <c r="EL706" s="2"/>
      <c r="EM706" s="2"/>
      <c r="EN706" s="2"/>
      <c r="EO706" s="2"/>
      <c r="EP706" s="2"/>
      <c r="EQ706" s="2"/>
      <c r="ER706" s="2"/>
      <c r="ES706" s="2"/>
      <c r="ET706" s="2"/>
      <c r="EU706" s="2"/>
      <c r="EV706" s="2"/>
      <c r="EW706" s="2"/>
      <c r="EX706" s="2"/>
      <c r="EY706" s="2"/>
      <c r="EZ706" s="2"/>
      <c r="FA706" s="2"/>
      <c r="FB706" s="2"/>
      <c r="FC706" s="2"/>
      <c r="FD706" s="2"/>
      <c r="FE706" s="2"/>
      <c r="FF706" s="2"/>
      <c r="FG706" s="2"/>
      <c r="FH706" s="2"/>
      <c r="FI706" s="2"/>
      <c r="FJ706" s="2"/>
      <c r="FK706" s="2"/>
      <c r="FL706" s="2"/>
      <c r="FM706" s="2"/>
      <c r="FN706" s="2"/>
      <c r="FO706" s="2"/>
      <c r="FP706" s="2"/>
      <c r="FQ706" s="2"/>
      <c r="FR706" s="2"/>
      <c r="FS706" s="2"/>
      <c r="FT706" s="2"/>
      <c r="FU706" s="2"/>
      <c r="FV706" s="2"/>
      <c r="FW706" s="2"/>
      <c r="FX706" s="2"/>
      <c r="FY706" s="2"/>
      <c r="FZ706" s="2"/>
      <c r="GA706" s="2"/>
      <c r="GB706" s="2"/>
      <c r="GC706" s="2"/>
      <c r="GD706" s="2"/>
      <c r="GE706" s="2"/>
      <c r="GF706" s="2"/>
      <c r="GG706" s="2"/>
      <c r="GH706" s="2"/>
      <c r="GI706" s="2"/>
      <c r="GJ706" s="2"/>
      <c r="GK706" s="2"/>
      <c r="GL706" s="2"/>
      <c r="GM706" s="2"/>
      <c r="GN706" s="2"/>
      <c r="GO706" s="2"/>
      <c r="GP706" s="2"/>
      <c r="GQ706" s="2"/>
      <c r="GR706" s="2"/>
      <c r="GS706" s="2"/>
      <c r="GT706" s="2"/>
      <c r="GU706" s="2"/>
      <c r="GV706" s="2"/>
      <c r="GW706" s="2"/>
      <c r="GX706" s="2"/>
      <c r="GY706" s="2"/>
      <c r="GZ706" s="2"/>
      <c r="HA706" s="2"/>
      <c r="HB706" s="2"/>
      <c r="HC706" s="2"/>
      <c r="HD706" s="2"/>
      <c r="HE706" s="2"/>
      <c r="HF706" s="2"/>
      <c r="HG706" s="2"/>
      <c r="HH706" s="2"/>
      <c r="HI706" s="2"/>
      <c r="HJ706" s="2"/>
      <c r="HK706" s="2"/>
      <c r="HL706" s="2"/>
      <c r="HM706" s="2"/>
      <c r="HN706" s="2"/>
      <c r="HO706" s="2"/>
      <c r="HP706" s="2"/>
      <c r="HQ706" s="2"/>
      <c r="HR706" s="2"/>
      <c r="HS706" s="2"/>
      <c r="HT706" s="2"/>
      <c r="HU706" s="2"/>
      <c r="HV706" s="2"/>
      <c r="HW706" s="2"/>
      <c r="HX706" s="2"/>
      <c r="HY706" s="2"/>
      <c r="HZ706" s="2"/>
      <c r="IA706" s="2"/>
      <c r="IB706" s="2"/>
      <c r="IC706" s="2"/>
      <c r="ID706" s="2"/>
      <c r="IE706" s="2"/>
      <c r="IF706" s="2"/>
      <c r="IG706" s="2"/>
      <c r="IH706" s="2"/>
      <c r="II706" s="2"/>
      <c r="IJ706" s="2"/>
      <c r="IK706" s="2"/>
      <c r="IL706" s="2"/>
      <c r="IM706" s="2"/>
      <c r="IN706" s="2"/>
      <c r="IO706" s="2"/>
      <c r="IP706" s="2"/>
      <c r="IQ706" s="2"/>
      <c r="IR706" s="2"/>
      <c r="IS706" s="2"/>
    </row>
    <row r="707" spans="1:253" s="34" customFormat="1" ht="12.75" x14ac:dyDescent="0.2">
      <c r="A707" s="8"/>
      <c r="B707" s="7"/>
      <c r="C707" s="7"/>
      <c r="D707" s="7"/>
      <c r="E707" s="6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  <c r="CW707" s="2"/>
      <c r="CX707" s="2"/>
      <c r="CY707" s="2"/>
      <c r="CZ707" s="2"/>
      <c r="DA707" s="2"/>
      <c r="DB707" s="2"/>
      <c r="DC707" s="2"/>
      <c r="DD707" s="2"/>
      <c r="DE707" s="2"/>
      <c r="DF707" s="2"/>
      <c r="DG707" s="2"/>
      <c r="DH707" s="2"/>
      <c r="DI707" s="2"/>
      <c r="DJ707" s="2"/>
      <c r="DK707" s="2"/>
      <c r="DL707" s="2"/>
      <c r="DM707" s="2"/>
      <c r="DN707" s="2"/>
      <c r="DO707" s="2"/>
      <c r="DP707" s="2"/>
      <c r="DQ707" s="2"/>
      <c r="DR707" s="2"/>
      <c r="DS707" s="2"/>
      <c r="DT707" s="2"/>
      <c r="DU707" s="2"/>
      <c r="DV707" s="2"/>
      <c r="DW707" s="2"/>
      <c r="DX707" s="2"/>
      <c r="DY707" s="2"/>
      <c r="DZ707" s="2"/>
      <c r="EA707" s="2"/>
      <c r="EB707" s="2"/>
      <c r="EC707" s="2"/>
      <c r="ED707" s="2"/>
      <c r="EE707" s="2"/>
      <c r="EF707" s="2"/>
      <c r="EG707" s="2"/>
      <c r="EH707" s="2"/>
      <c r="EI707" s="2"/>
      <c r="EJ707" s="2"/>
      <c r="EK707" s="2"/>
      <c r="EL707" s="2"/>
      <c r="EM707" s="2"/>
      <c r="EN707" s="2"/>
      <c r="EO707" s="2"/>
      <c r="EP707" s="2"/>
      <c r="EQ707" s="2"/>
      <c r="ER707" s="2"/>
      <c r="ES707" s="2"/>
      <c r="ET707" s="2"/>
      <c r="EU707" s="2"/>
      <c r="EV707" s="2"/>
      <c r="EW707" s="2"/>
      <c r="EX707" s="2"/>
      <c r="EY707" s="2"/>
      <c r="EZ707" s="2"/>
      <c r="FA707" s="2"/>
      <c r="FB707" s="2"/>
      <c r="FC707" s="2"/>
      <c r="FD707" s="2"/>
      <c r="FE707" s="2"/>
      <c r="FF707" s="2"/>
      <c r="FG707" s="2"/>
      <c r="FH707" s="2"/>
      <c r="FI707" s="2"/>
      <c r="FJ707" s="2"/>
      <c r="FK707" s="2"/>
      <c r="FL707" s="2"/>
      <c r="FM707" s="2"/>
      <c r="FN707" s="2"/>
      <c r="FO707" s="2"/>
      <c r="FP707" s="2"/>
      <c r="FQ707" s="2"/>
      <c r="FR707" s="2"/>
      <c r="FS707" s="2"/>
      <c r="FT707" s="2"/>
      <c r="FU707" s="2"/>
      <c r="FV707" s="2"/>
      <c r="FW707" s="2"/>
      <c r="FX707" s="2"/>
      <c r="FY707" s="2"/>
      <c r="FZ707" s="2"/>
      <c r="GA707" s="2"/>
      <c r="GB707" s="2"/>
      <c r="GC707" s="2"/>
      <c r="GD707" s="2"/>
      <c r="GE707" s="2"/>
      <c r="GF707" s="2"/>
      <c r="GG707" s="2"/>
      <c r="GH707" s="2"/>
      <c r="GI707" s="2"/>
      <c r="GJ707" s="2"/>
      <c r="GK707" s="2"/>
      <c r="GL707" s="2"/>
      <c r="GM707" s="2"/>
      <c r="GN707" s="2"/>
      <c r="GO707" s="2"/>
      <c r="GP707" s="2"/>
      <c r="GQ707" s="2"/>
      <c r="GR707" s="2"/>
      <c r="GS707" s="2"/>
      <c r="GT707" s="2"/>
      <c r="GU707" s="2"/>
      <c r="GV707" s="2"/>
      <c r="GW707" s="2"/>
      <c r="GX707" s="2"/>
      <c r="GY707" s="2"/>
      <c r="GZ707" s="2"/>
      <c r="HA707" s="2"/>
      <c r="HB707" s="2"/>
      <c r="HC707" s="2"/>
      <c r="HD707" s="2"/>
      <c r="HE707" s="2"/>
      <c r="HF707" s="2"/>
      <c r="HG707" s="2"/>
      <c r="HH707" s="2"/>
      <c r="HI707" s="2"/>
      <c r="HJ707" s="2"/>
      <c r="HK707" s="2"/>
      <c r="HL707" s="2"/>
      <c r="HM707" s="2"/>
      <c r="HN707" s="2"/>
      <c r="HO707" s="2"/>
      <c r="HP707" s="2"/>
      <c r="HQ707" s="2"/>
      <c r="HR707" s="2"/>
      <c r="HS707" s="2"/>
      <c r="HT707" s="2"/>
      <c r="HU707" s="2"/>
      <c r="HV707" s="2"/>
      <c r="HW707" s="2"/>
      <c r="HX707" s="2"/>
      <c r="HY707" s="2"/>
      <c r="HZ707" s="2"/>
      <c r="IA707" s="2"/>
      <c r="IB707" s="2"/>
      <c r="IC707" s="2"/>
      <c r="ID707" s="2"/>
      <c r="IE707" s="2"/>
      <c r="IF707" s="2"/>
      <c r="IG707" s="2"/>
      <c r="IH707" s="2"/>
      <c r="II707" s="2"/>
      <c r="IJ707" s="2"/>
      <c r="IK707" s="2"/>
      <c r="IL707" s="2"/>
      <c r="IM707" s="2"/>
      <c r="IN707" s="2"/>
      <c r="IO707" s="2"/>
      <c r="IP707" s="2"/>
      <c r="IQ707" s="2"/>
      <c r="IR707" s="2"/>
      <c r="IS707" s="2"/>
    </row>
    <row r="708" spans="1:253" s="34" customFormat="1" ht="12.75" x14ac:dyDescent="0.2">
      <c r="A708" s="8"/>
      <c r="B708" s="7"/>
      <c r="C708" s="7"/>
      <c r="D708" s="7"/>
      <c r="E708" s="6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  <c r="CA708" s="2"/>
      <c r="CB708" s="2"/>
      <c r="CC708" s="2"/>
      <c r="CD708" s="2"/>
      <c r="CE708" s="2"/>
      <c r="CF708" s="2"/>
      <c r="CG708" s="2"/>
      <c r="CH708" s="2"/>
      <c r="CI708" s="2"/>
      <c r="CJ708" s="2"/>
      <c r="CK708" s="2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  <c r="CW708" s="2"/>
      <c r="CX708" s="2"/>
      <c r="CY708" s="2"/>
      <c r="CZ708" s="2"/>
      <c r="DA708" s="2"/>
      <c r="DB708" s="2"/>
      <c r="DC708" s="2"/>
      <c r="DD708" s="2"/>
      <c r="DE708" s="2"/>
      <c r="DF708" s="2"/>
      <c r="DG708" s="2"/>
      <c r="DH708" s="2"/>
      <c r="DI708" s="2"/>
      <c r="DJ708" s="2"/>
      <c r="DK708" s="2"/>
      <c r="DL708" s="2"/>
      <c r="DM708" s="2"/>
      <c r="DN708" s="2"/>
      <c r="DO708" s="2"/>
      <c r="DP708" s="2"/>
      <c r="DQ708" s="2"/>
      <c r="DR708" s="2"/>
      <c r="DS708" s="2"/>
      <c r="DT708" s="2"/>
      <c r="DU708" s="2"/>
      <c r="DV708" s="2"/>
      <c r="DW708" s="2"/>
      <c r="DX708" s="2"/>
      <c r="DY708" s="2"/>
      <c r="DZ708" s="2"/>
      <c r="EA708" s="2"/>
      <c r="EB708" s="2"/>
      <c r="EC708" s="2"/>
      <c r="ED708" s="2"/>
      <c r="EE708" s="2"/>
      <c r="EF708" s="2"/>
      <c r="EG708" s="2"/>
      <c r="EH708" s="2"/>
      <c r="EI708" s="2"/>
      <c r="EJ708" s="2"/>
      <c r="EK708" s="2"/>
      <c r="EL708" s="2"/>
      <c r="EM708" s="2"/>
      <c r="EN708" s="2"/>
      <c r="EO708" s="2"/>
      <c r="EP708" s="2"/>
      <c r="EQ708" s="2"/>
      <c r="ER708" s="2"/>
      <c r="ES708" s="2"/>
      <c r="ET708" s="2"/>
      <c r="EU708" s="2"/>
      <c r="EV708" s="2"/>
      <c r="EW708" s="2"/>
      <c r="EX708" s="2"/>
      <c r="EY708" s="2"/>
      <c r="EZ708" s="2"/>
      <c r="FA708" s="2"/>
      <c r="FB708" s="2"/>
      <c r="FC708" s="2"/>
      <c r="FD708" s="2"/>
      <c r="FE708" s="2"/>
      <c r="FF708" s="2"/>
      <c r="FG708" s="2"/>
      <c r="FH708" s="2"/>
      <c r="FI708" s="2"/>
      <c r="FJ708" s="2"/>
      <c r="FK708" s="2"/>
      <c r="FL708" s="2"/>
      <c r="FM708" s="2"/>
      <c r="FN708" s="2"/>
      <c r="FO708" s="2"/>
      <c r="FP708" s="2"/>
      <c r="FQ708" s="2"/>
      <c r="FR708" s="2"/>
      <c r="FS708" s="2"/>
      <c r="FT708" s="2"/>
      <c r="FU708" s="2"/>
      <c r="FV708" s="2"/>
      <c r="FW708" s="2"/>
      <c r="FX708" s="2"/>
      <c r="FY708" s="2"/>
      <c r="FZ708" s="2"/>
      <c r="GA708" s="2"/>
      <c r="GB708" s="2"/>
      <c r="GC708" s="2"/>
      <c r="GD708" s="2"/>
      <c r="GE708" s="2"/>
      <c r="GF708" s="2"/>
      <c r="GG708" s="2"/>
      <c r="GH708" s="2"/>
      <c r="GI708" s="2"/>
      <c r="GJ708" s="2"/>
      <c r="GK708" s="2"/>
      <c r="GL708" s="2"/>
      <c r="GM708" s="2"/>
      <c r="GN708" s="2"/>
      <c r="GO708" s="2"/>
      <c r="GP708" s="2"/>
      <c r="GQ708" s="2"/>
      <c r="GR708" s="2"/>
      <c r="GS708" s="2"/>
      <c r="GT708" s="2"/>
      <c r="GU708" s="2"/>
      <c r="GV708" s="2"/>
      <c r="GW708" s="2"/>
      <c r="GX708" s="2"/>
      <c r="GY708" s="2"/>
      <c r="GZ708" s="2"/>
      <c r="HA708" s="2"/>
      <c r="HB708" s="2"/>
      <c r="HC708" s="2"/>
      <c r="HD708" s="2"/>
      <c r="HE708" s="2"/>
      <c r="HF708" s="2"/>
      <c r="HG708" s="2"/>
      <c r="HH708" s="2"/>
      <c r="HI708" s="2"/>
      <c r="HJ708" s="2"/>
      <c r="HK708" s="2"/>
      <c r="HL708" s="2"/>
      <c r="HM708" s="2"/>
      <c r="HN708" s="2"/>
      <c r="HO708" s="2"/>
      <c r="HP708" s="2"/>
      <c r="HQ708" s="2"/>
      <c r="HR708" s="2"/>
      <c r="HS708" s="2"/>
      <c r="HT708" s="2"/>
      <c r="HU708" s="2"/>
      <c r="HV708" s="2"/>
      <c r="HW708" s="2"/>
      <c r="HX708" s="2"/>
      <c r="HY708" s="2"/>
      <c r="HZ708" s="2"/>
      <c r="IA708" s="2"/>
      <c r="IB708" s="2"/>
      <c r="IC708" s="2"/>
      <c r="ID708" s="2"/>
      <c r="IE708" s="2"/>
      <c r="IF708" s="2"/>
      <c r="IG708" s="2"/>
      <c r="IH708" s="2"/>
      <c r="II708" s="2"/>
      <c r="IJ708" s="2"/>
      <c r="IK708" s="2"/>
      <c r="IL708" s="2"/>
      <c r="IM708" s="2"/>
      <c r="IN708" s="2"/>
      <c r="IO708" s="2"/>
      <c r="IP708" s="2"/>
      <c r="IQ708" s="2"/>
      <c r="IR708" s="2"/>
      <c r="IS708" s="2"/>
    </row>
    <row r="709" spans="1:253" s="34" customFormat="1" ht="12.75" x14ac:dyDescent="0.2">
      <c r="A709" s="8"/>
      <c r="B709" s="7"/>
      <c r="C709" s="7"/>
      <c r="D709" s="7"/>
      <c r="E709" s="6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  <c r="CA709" s="2"/>
      <c r="CB709" s="2"/>
      <c r="CC709" s="2"/>
      <c r="CD709" s="2"/>
      <c r="CE709" s="2"/>
      <c r="CF709" s="2"/>
      <c r="CG709" s="2"/>
      <c r="CH709" s="2"/>
      <c r="CI709" s="2"/>
      <c r="CJ709" s="2"/>
      <c r="CK709" s="2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  <c r="CW709" s="2"/>
      <c r="CX709" s="2"/>
      <c r="CY709" s="2"/>
      <c r="CZ709" s="2"/>
      <c r="DA709" s="2"/>
      <c r="DB709" s="2"/>
      <c r="DC709" s="2"/>
      <c r="DD709" s="2"/>
      <c r="DE709" s="2"/>
      <c r="DF709" s="2"/>
      <c r="DG709" s="2"/>
      <c r="DH709" s="2"/>
      <c r="DI709" s="2"/>
      <c r="DJ709" s="2"/>
      <c r="DK709" s="2"/>
      <c r="DL709" s="2"/>
      <c r="DM709" s="2"/>
      <c r="DN709" s="2"/>
      <c r="DO709" s="2"/>
      <c r="DP709" s="2"/>
      <c r="DQ709" s="2"/>
      <c r="DR709" s="2"/>
      <c r="DS709" s="2"/>
      <c r="DT709" s="2"/>
      <c r="DU709" s="2"/>
      <c r="DV709" s="2"/>
      <c r="DW709" s="2"/>
      <c r="DX709" s="2"/>
      <c r="DY709" s="2"/>
      <c r="DZ709" s="2"/>
      <c r="EA709" s="2"/>
      <c r="EB709" s="2"/>
      <c r="EC709" s="2"/>
      <c r="ED709" s="2"/>
      <c r="EE709" s="2"/>
      <c r="EF709" s="2"/>
      <c r="EG709" s="2"/>
      <c r="EH709" s="2"/>
      <c r="EI709" s="2"/>
      <c r="EJ709" s="2"/>
      <c r="EK709" s="2"/>
      <c r="EL709" s="2"/>
      <c r="EM709" s="2"/>
      <c r="EN709" s="2"/>
      <c r="EO709" s="2"/>
      <c r="EP709" s="2"/>
      <c r="EQ709" s="2"/>
      <c r="ER709" s="2"/>
      <c r="ES709" s="2"/>
      <c r="ET709" s="2"/>
      <c r="EU709" s="2"/>
      <c r="EV709" s="2"/>
      <c r="EW709" s="2"/>
      <c r="EX709" s="2"/>
      <c r="EY709" s="2"/>
      <c r="EZ709" s="2"/>
      <c r="FA709" s="2"/>
      <c r="FB709" s="2"/>
      <c r="FC709" s="2"/>
      <c r="FD709" s="2"/>
      <c r="FE709" s="2"/>
      <c r="FF709" s="2"/>
      <c r="FG709" s="2"/>
      <c r="FH709" s="2"/>
      <c r="FI709" s="2"/>
      <c r="FJ709" s="2"/>
      <c r="FK709" s="2"/>
      <c r="FL709" s="2"/>
      <c r="FM709" s="2"/>
      <c r="FN709" s="2"/>
      <c r="FO709" s="2"/>
      <c r="FP709" s="2"/>
      <c r="FQ709" s="2"/>
      <c r="FR709" s="2"/>
      <c r="FS709" s="2"/>
      <c r="FT709" s="2"/>
      <c r="FU709" s="2"/>
      <c r="FV709" s="2"/>
      <c r="FW709" s="2"/>
      <c r="FX709" s="2"/>
      <c r="FY709" s="2"/>
      <c r="FZ709" s="2"/>
      <c r="GA709" s="2"/>
      <c r="GB709" s="2"/>
      <c r="GC709" s="2"/>
      <c r="GD709" s="2"/>
      <c r="GE709" s="2"/>
      <c r="GF709" s="2"/>
      <c r="GG709" s="2"/>
      <c r="GH709" s="2"/>
      <c r="GI709" s="2"/>
      <c r="GJ709" s="2"/>
      <c r="GK709" s="2"/>
      <c r="GL709" s="2"/>
      <c r="GM709" s="2"/>
      <c r="GN709" s="2"/>
      <c r="GO709" s="2"/>
      <c r="GP709" s="2"/>
      <c r="GQ709" s="2"/>
      <c r="GR709" s="2"/>
      <c r="GS709" s="2"/>
      <c r="GT709" s="2"/>
      <c r="GU709" s="2"/>
      <c r="GV709" s="2"/>
      <c r="GW709" s="2"/>
      <c r="GX709" s="2"/>
      <c r="GY709" s="2"/>
      <c r="GZ709" s="2"/>
      <c r="HA709" s="2"/>
      <c r="HB709" s="2"/>
      <c r="HC709" s="2"/>
      <c r="HD709" s="2"/>
      <c r="HE709" s="2"/>
      <c r="HF709" s="2"/>
      <c r="HG709" s="2"/>
      <c r="HH709" s="2"/>
      <c r="HI709" s="2"/>
      <c r="HJ709" s="2"/>
      <c r="HK709" s="2"/>
      <c r="HL709" s="2"/>
      <c r="HM709" s="2"/>
      <c r="HN709" s="2"/>
      <c r="HO709" s="2"/>
      <c r="HP709" s="2"/>
      <c r="HQ709" s="2"/>
      <c r="HR709" s="2"/>
      <c r="HS709" s="2"/>
      <c r="HT709" s="2"/>
      <c r="HU709" s="2"/>
      <c r="HV709" s="2"/>
      <c r="HW709" s="2"/>
      <c r="HX709" s="2"/>
      <c r="HY709" s="2"/>
      <c r="HZ709" s="2"/>
      <c r="IA709" s="2"/>
      <c r="IB709" s="2"/>
      <c r="IC709" s="2"/>
      <c r="ID709" s="2"/>
      <c r="IE709" s="2"/>
      <c r="IF709" s="2"/>
      <c r="IG709" s="2"/>
      <c r="IH709" s="2"/>
      <c r="II709" s="2"/>
      <c r="IJ709" s="2"/>
      <c r="IK709" s="2"/>
      <c r="IL709" s="2"/>
      <c r="IM709" s="2"/>
      <c r="IN709" s="2"/>
      <c r="IO709" s="2"/>
      <c r="IP709" s="2"/>
      <c r="IQ709" s="2"/>
      <c r="IR709" s="2"/>
      <c r="IS709" s="2"/>
    </row>
    <row r="710" spans="1:253" s="34" customFormat="1" ht="12.75" x14ac:dyDescent="0.2">
      <c r="A710" s="8"/>
      <c r="B710" s="7"/>
      <c r="C710" s="7"/>
      <c r="D710" s="7"/>
      <c r="E710" s="6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  <c r="CA710" s="2"/>
      <c r="CB710" s="2"/>
      <c r="CC710" s="2"/>
      <c r="CD710" s="2"/>
      <c r="CE710" s="2"/>
      <c r="CF710" s="2"/>
      <c r="CG710" s="2"/>
      <c r="CH710" s="2"/>
      <c r="CI710" s="2"/>
      <c r="CJ710" s="2"/>
      <c r="CK710" s="2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  <c r="CW710" s="2"/>
      <c r="CX710" s="2"/>
      <c r="CY710" s="2"/>
      <c r="CZ710" s="2"/>
      <c r="DA710" s="2"/>
      <c r="DB710" s="2"/>
      <c r="DC710" s="2"/>
      <c r="DD710" s="2"/>
      <c r="DE710" s="2"/>
      <c r="DF710" s="2"/>
      <c r="DG710" s="2"/>
      <c r="DH710" s="2"/>
      <c r="DI710" s="2"/>
      <c r="DJ710" s="2"/>
      <c r="DK710" s="2"/>
      <c r="DL710" s="2"/>
      <c r="DM710" s="2"/>
      <c r="DN710" s="2"/>
      <c r="DO710" s="2"/>
      <c r="DP710" s="2"/>
      <c r="DQ710" s="2"/>
      <c r="DR710" s="2"/>
      <c r="DS710" s="2"/>
      <c r="DT710" s="2"/>
      <c r="DU710" s="2"/>
      <c r="DV710" s="2"/>
      <c r="DW710" s="2"/>
      <c r="DX710" s="2"/>
      <c r="DY710" s="2"/>
      <c r="DZ710" s="2"/>
      <c r="EA710" s="2"/>
      <c r="EB710" s="2"/>
      <c r="EC710" s="2"/>
      <c r="ED710" s="2"/>
      <c r="EE710" s="2"/>
      <c r="EF710" s="2"/>
      <c r="EG710" s="2"/>
      <c r="EH710" s="2"/>
      <c r="EI710" s="2"/>
      <c r="EJ710" s="2"/>
      <c r="EK710" s="2"/>
      <c r="EL710" s="2"/>
      <c r="EM710" s="2"/>
      <c r="EN710" s="2"/>
      <c r="EO710" s="2"/>
      <c r="EP710" s="2"/>
      <c r="EQ710" s="2"/>
      <c r="ER710" s="2"/>
      <c r="ES710" s="2"/>
      <c r="ET710" s="2"/>
      <c r="EU710" s="2"/>
      <c r="EV710" s="2"/>
      <c r="EW710" s="2"/>
      <c r="EX710" s="2"/>
      <c r="EY710" s="2"/>
      <c r="EZ710" s="2"/>
      <c r="FA710" s="2"/>
      <c r="FB710" s="2"/>
      <c r="FC710" s="2"/>
      <c r="FD710" s="2"/>
      <c r="FE710" s="2"/>
      <c r="FF710" s="2"/>
      <c r="FG710" s="2"/>
      <c r="FH710" s="2"/>
      <c r="FI710" s="2"/>
      <c r="FJ710" s="2"/>
      <c r="FK710" s="2"/>
      <c r="FL710" s="2"/>
      <c r="FM710" s="2"/>
      <c r="FN710" s="2"/>
      <c r="FO710" s="2"/>
      <c r="FP710" s="2"/>
      <c r="FQ710" s="2"/>
      <c r="FR710" s="2"/>
      <c r="FS710" s="2"/>
      <c r="FT710" s="2"/>
      <c r="FU710" s="2"/>
      <c r="FV710" s="2"/>
      <c r="FW710" s="2"/>
      <c r="FX710" s="2"/>
      <c r="FY710" s="2"/>
      <c r="FZ710" s="2"/>
      <c r="GA710" s="2"/>
      <c r="GB710" s="2"/>
      <c r="GC710" s="2"/>
      <c r="GD710" s="2"/>
      <c r="GE710" s="2"/>
      <c r="GF710" s="2"/>
      <c r="GG710" s="2"/>
      <c r="GH710" s="2"/>
      <c r="GI710" s="2"/>
      <c r="GJ710" s="2"/>
      <c r="GK710" s="2"/>
      <c r="GL710" s="2"/>
      <c r="GM710" s="2"/>
      <c r="GN710" s="2"/>
      <c r="GO710" s="2"/>
      <c r="GP710" s="2"/>
      <c r="GQ710" s="2"/>
      <c r="GR710" s="2"/>
      <c r="GS710" s="2"/>
      <c r="GT710" s="2"/>
      <c r="GU710" s="2"/>
      <c r="GV710" s="2"/>
      <c r="GW710" s="2"/>
      <c r="GX710" s="2"/>
      <c r="GY710" s="2"/>
      <c r="GZ710" s="2"/>
      <c r="HA710" s="2"/>
      <c r="HB710" s="2"/>
      <c r="HC710" s="2"/>
      <c r="HD710" s="2"/>
      <c r="HE710" s="2"/>
      <c r="HF710" s="2"/>
      <c r="HG710" s="2"/>
      <c r="HH710" s="2"/>
      <c r="HI710" s="2"/>
      <c r="HJ710" s="2"/>
      <c r="HK710" s="2"/>
      <c r="HL710" s="2"/>
      <c r="HM710" s="2"/>
      <c r="HN710" s="2"/>
      <c r="HO710" s="2"/>
      <c r="HP710" s="2"/>
      <c r="HQ710" s="2"/>
      <c r="HR710" s="2"/>
      <c r="HS710" s="2"/>
      <c r="HT710" s="2"/>
      <c r="HU710" s="2"/>
      <c r="HV710" s="2"/>
      <c r="HW710" s="2"/>
      <c r="HX710" s="2"/>
      <c r="HY710" s="2"/>
      <c r="HZ710" s="2"/>
      <c r="IA710" s="2"/>
      <c r="IB710" s="2"/>
      <c r="IC710" s="2"/>
      <c r="ID710" s="2"/>
      <c r="IE710" s="2"/>
      <c r="IF710" s="2"/>
      <c r="IG710" s="2"/>
      <c r="IH710" s="2"/>
      <c r="II710" s="2"/>
      <c r="IJ710" s="2"/>
      <c r="IK710" s="2"/>
      <c r="IL710" s="2"/>
      <c r="IM710" s="2"/>
      <c r="IN710" s="2"/>
      <c r="IO710" s="2"/>
      <c r="IP710" s="2"/>
      <c r="IQ710" s="2"/>
      <c r="IR710" s="2"/>
      <c r="IS710" s="2"/>
    </row>
    <row r="711" spans="1:253" s="34" customFormat="1" ht="12.75" x14ac:dyDescent="0.2">
      <c r="A711" s="8"/>
      <c r="B711" s="7"/>
      <c r="C711" s="7"/>
      <c r="D711" s="7"/>
      <c r="E711" s="6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  <c r="CA711" s="2"/>
      <c r="CB711" s="2"/>
      <c r="CC711" s="2"/>
      <c r="CD711" s="2"/>
      <c r="CE711" s="2"/>
      <c r="CF711" s="2"/>
      <c r="CG711" s="2"/>
      <c r="CH711" s="2"/>
      <c r="CI711" s="2"/>
      <c r="CJ711" s="2"/>
      <c r="CK711" s="2"/>
      <c r="CL711" s="2"/>
      <c r="CM711" s="2"/>
      <c r="CN711" s="2"/>
      <c r="CO711" s="2"/>
      <c r="CP711" s="2"/>
      <c r="CQ711" s="2"/>
      <c r="CR711" s="2"/>
      <c r="CS711" s="2"/>
      <c r="CT711" s="2"/>
      <c r="CU711" s="2"/>
      <c r="CV711" s="2"/>
      <c r="CW711" s="2"/>
      <c r="CX711" s="2"/>
      <c r="CY711" s="2"/>
      <c r="CZ711" s="2"/>
      <c r="DA711" s="2"/>
      <c r="DB711" s="2"/>
      <c r="DC711" s="2"/>
      <c r="DD711" s="2"/>
      <c r="DE711" s="2"/>
      <c r="DF711" s="2"/>
      <c r="DG711" s="2"/>
      <c r="DH711" s="2"/>
      <c r="DI711" s="2"/>
      <c r="DJ711" s="2"/>
      <c r="DK711" s="2"/>
      <c r="DL711" s="2"/>
      <c r="DM711" s="2"/>
      <c r="DN711" s="2"/>
      <c r="DO711" s="2"/>
      <c r="DP711" s="2"/>
      <c r="DQ711" s="2"/>
      <c r="DR711" s="2"/>
      <c r="DS711" s="2"/>
      <c r="DT711" s="2"/>
      <c r="DU711" s="2"/>
      <c r="DV711" s="2"/>
      <c r="DW711" s="2"/>
      <c r="DX711" s="2"/>
      <c r="DY711" s="2"/>
      <c r="DZ711" s="2"/>
      <c r="EA711" s="2"/>
      <c r="EB711" s="2"/>
      <c r="EC711" s="2"/>
      <c r="ED711" s="2"/>
      <c r="EE711" s="2"/>
      <c r="EF711" s="2"/>
      <c r="EG711" s="2"/>
      <c r="EH711" s="2"/>
      <c r="EI711" s="2"/>
      <c r="EJ711" s="2"/>
      <c r="EK711" s="2"/>
      <c r="EL711" s="2"/>
      <c r="EM711" s="2"/>
      <c r="EN711" s="2"/>
      <c r="EO711" s="2"/>
      <c r="EP711" s="2"/>
      <c r="EQ711" s="2"/>
      <c r="ER711" s="2"/>
      <c r="ES711" s="2"/>
      <c r="ET711" s="2"/>
      <c r="EU711" s="2"/>
      <c r="EV711" s="2"/>
      <c r="EW711" s="2"/>
      <c r="EX711" s="2"/>
      <c r="EY711" s="2"/>
      <c r="EZ711" s="2"/>
      <c r="FA711" s="2"/>
      <c r="FB711" s="2"/>
      <c r="FC711" s="2"/>
      <c r="FD711" s="2"/>
      <c r="FE711" s="2"/>
      <c r="FF711" s="2"/>
      <c r="FG711" s="2"/>
      <c r="FH711" s="2"/>
      <c r="FI711" s="2"/>
      <c r="FJ711" s="2"/>
      <c r="FK711" s="2"/>
      <c r="FL711" s="2"/>
      <c r="FM711" s="2"/>
      <c r="FN711" s="2"/>
      <c r="FO711" s="2"/>
      <c r="FP711" s="2"/>
      <c r="FQ711" s="2"/>
      <c r="FR711" s="2"/>
      <c r="FS711" s="2"/>
      <c r="FT711" s="2"/>
      <c r="FU711" s="2"/>
      <c r="FV711" s="2"/>
      <c r="FW711" s="2"/>
      <c r="FX711" s="2"/>
      <c r="FY711" s="2"/>
      <c r="FZ711" s="2"/>
      <c r="GA711" s="2"/>
      <c r="GB711" s="2"/>
      <c r="GC711" s="2"/>
      <c r="GD711" s="2"/>
      <c r="GE711" s="2"/>
      <c r="GF711" s="2"/>
      <c r="GG711" s="2"/>
      <c r="GH711" s="2"/>
      <c r="GI711" s="2"/>
      <c r="GJ711" s="2"/>
      <c r="GK711" s="2"/>
      <c r="GL711" s="2"/>
      <c r="GM711" s="2"/>
      <c r="GN711" s="2"/>
      <c r="GO711" s="2"/>
      <c r="GP711" s="2"/>
      <c r="GQ711" s="2"/>
      <c r="GR711" s="2"/>
      <c r="GS711" s="2"/>
      <c r="GT711" s="2"/>
      <c r="GU711" s="2"/>
      <c r="GV711" s="2"/>
      <c r="GW711" s="2"/>
      <c r="GX711" s="2"/>
      <c r="GY711" s="2"/>
      <c r="GZ711" s="2"/>
      <c r="HA711" s="2"/>
      <c r="HB711" s="2"/>
      <c r="HC711" s="2"/>
      <c r="HD711" s="2"/>
      <c r="HE711" s="2"/>
      <c r="HF711" s="2"/>
      <c r="HG711" s="2"/>
      <c r="HH711" s="2"/>
      <c r="HI711" s="2"/>
      <c r="HJ711" s="2"/>
      <c r="HK711" s="2"/>
      <c r="HL711" s="2"/>
      <c r="HM711" s="2"/>
      <c r="HN711" s="2"/>
      <c r="HO711" s="2"/>
      <c r="HP711" s="2"/>
      <c r="HQ711" s="2"/>
      <c r="HR711" s="2"/>
      <c r="HS711" s="2"/>
      <c r="HT711" s="2"/>
      <c r="HU711" s="2"/>
      <c r="HV711" s="2"/>
      <c r="HW711" s="2"/>
      <c r="HX711" s="2"/>
      <c r="HY711" s="2"/>
      <c r="HZ711" s="2"/>
      <c r="IA711" s="2"/>
      <c r="IB711" s="2"/>
      <c r="IC711" s="2"/>
      <c r="ID711" s="2"/>
      <c r="IE711" s="2"/>
      <c r="IF711" s="2"/>
      <c r="IG711" s="2"/>
      <c r="IH711" s="2"/>
      <c r="II711" s="2"/>
      <c r="IJ711" s="2"/>
      <c r="IK711" s="2"/>
      <c r="IL711" s="2"/>
      <c r="IM711" s="2"/>
      <c r="IN711" s="2"/>
      <c r="IO711" s="2"/>
      <c r="IP711" s="2"/>
      <c r="IQ711" s="2"/>
      <c r="IR711" s="2"/>
      <c r="IS711" s="2"/>
    </row>
    <row r="712" spans="1:253" s="34" customFormat="1" ht="12.75" x14ac:dyDescent="0.2">
      <c r="A712" s="8"/>
      <c r="B712" s="7"/>
      <c r="C712" s="7"/>
      <c r="D712" s="7"/>
      <c r="E712" s="6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  <c r="CA712" s="2"/>
      <c r="CB712" s="2"/>
      <c r="CC712" s="2"/>
      <c r="CD712" s="2"/>
      <c r="CE712" s="2"/>
      <c r="CF712" s="2"/>
      <c r="CG712" s="2"/>
      <c r="CH712" s="2"/>
      <c r="CI712" s="2"/>
      <c r="CJ712" s="2"/>
      <c r="CK712" s="2"/>
      <c r="CL712" s="2"/>
      <c r="CM712" s="2"/>
      <c r="CN712" s="2"/>
      <c r="CO712" s="2"/>
      <c r="CP712" s="2"/>
      <c r="CQ712" s="2"/>
      <c r="CR712" s="2"/>
      <c r="CS712" s="2"/>
      <c r="CT712" s="2"/>
      <c r="CU712" s="2"/>
      <c r="CV712" s="2"/>
      <c r="CW712" s="2"/>
      <c r="CX712" s="2"/>
      <c r="CY712" s="2"/>
      <c r="CZ712" s="2"/>
      <c r="DA712" s="2"/>
      <c r="DB712" s="2"/>
      <c r="DC712" s="2"/>
      <c r="DD712" s="2"/>
      <c r="DE712" s="2"/>
      <c r="DF712" s="2"/>
      <c r="DG712" s="2"/>
      <c r="DH712" s="2"/>
      <c r="DI712" s="2"/>
      <c r="DJ712" s="2"/>
      <c r="DK712" s="2"/>
      <c r="DL712" s="2"/>
      <c r="DM712" s="2"/>
      <c r="DN712" s="2"/>
      <c r="DO712" s="2"/>
      <c r="DP712" s="2"/>
      <c r="DQ712" s="2"/>
      <c r="DR712" s="2"/>
      <c r="DS712" s="2"/>
      <c r="DT712" s="2"/>
      <c r="DU712" s="2"/>
      <c r="DV712" s="2"/>
      <c r="DW712" s="2"/>
      <c r="DX712" s="2"/>
      <c r="DY712" s="2"/>
      <c r="DZ712" s="2"/>
      <c r="EA712" s="2"/>
      <c r="EB712" s="2"/>
      <c r="EC712" s="2"/>
      <c r="ED712" s="2"/>
      <c r="EE712" s="2"/>
      <c r="EF712" s="2"/>
      <c r="EG712" s="2"/>
      <c r="EH712" s="2"/>
      <c r="EI712" s="2"/>
      <c r="EJ712" s="2"/>
      <c r="EK712" s="2"/>
      <c r="EL712" s="2"/>
      <c r="EM712" s="2"/>
      <c r="EN712" s="2"/>
      <c r="EO712" s="2"/>
      <c r="EP712" s="2"/>
      <c r="EQ712" s="2"/>
      <c r="ER712" s="2"/>
      <c r="ES712" s="2"/>
      <c r="ET712" s="2"/>
      <c r="EU712" s="2"/>
      <c r="EV712" s="2"/>
      <c r="EW712" s="2"/>
      <c r="EX712" s="2"/>
      <c r="EY712" s="2"/>
      <c r="EZ712" s="2"/>
      <c r="FA712" s="2"/>
      <c r="FB712" s="2"/>
      <c r="FC712" s="2"/>
      <c r="FD712" s="2"/>
      <c r="FE712" s="2"/>
      <c r="FF712" s="2"/>
      <c r="FG712" s="2"/>
      <c r="FH712" s="2"/>
      <c r="FI712" s="2"/>
      <c r="FJ712" s="2"/>
      <c r="FK712" s="2"/>
      <c r="FL712" s="2"/>
      <c r="FM712" s="2"/>
      <c r="FN712" s="2"/>
      <c r="FO712" s="2"/>
      <c r="FP712" s="2"/>
      <c r="FQ712" s="2"/>
      <c r="FR712" s="2"/>
      <c r="FS712" s="2"/>
      <c r="FT712" s="2"/>
      <c r="FU712" s="2"/>
      <c r="FV712" s="2"/>
      <c r="FW712" s="2"/>
      <c r="FX712" s="2"/>
      <c r="FY712" s="2"/>
      <c r="FZ712" s="2"/>
      <c r="GA712" s="2"/>
      <c r="GB712" s="2"/>
      <c r="GC712" s="2"/>
      <c r="GD712" s="2"/>
      <c r="GE712" s="2"/>
      <c r="GF712" s="2"/>
      <c r="GG712" s="2"/>
      <c r="GH712" s="2"/>
      <c r="GI712" s="2"/>
      <c r="GJ712" s="2"/>
      <c r="GK712" s="2"/>
      <c r="GL712" s="2"/>
      <c r="GM712" s="2"/>
      <c r="GN712" s="2"/>
      <c r="GO712" s="2"/>
      <c r="GP712" s="2"/>
      <c r="GQ712" s="2"/>
      <c r="GR712" s="2"/>
      <c r="GS712" s="2"/>
      <c r="GT712" s="2"/>
      <c r="GU712" s="2"/>
      <c r="GV712" s="2"/>
      <c r="GW712" s="2"/>
      <c r="GX712" s="2"/>
      <c r="GY712" s="2"/>
      <c r="GZ712" s="2"/>
      <c r="HA712" s="2"/>
      <c r="HB712" s="2"/>
      <c r="HC712" s="2"/>
      <c r="HD712" s="2"/>
      <c r="HE712" s="2"/>
      <c r="HF712" s="2"/>
      <c r="HG712" s="2"/>
      <c r="HH712" s="2"/>
      <c r="HI712" s="2"/>
      <c r="HJ712" s="2"/>
      <c r="HK712" s="2"/>
      <c r="HL712" s="2"/>
      <c r="HM712" s="2"/>
      <c r="HN712" s="2"/>
      <c r="HO712" s="2"/>
      <c r="HP712" s="2"/>
      <c r="HQ712" s="2"/>
      <c r="HR712" s="2"/>
      <c r="HS712" s="2"/>
      <c r="HT712" s="2"/>
      <c r="HU712" s="2"/>
      <c r="HV712" s="2"/>
      <c r="HW712" s="2"/>
      <c r="HX712" s="2"/>
      <c r="HY712" s="2"/>
      <c r="HZ712" s="2"/>
      <c r="IA712" s="2"/>
      <c r="IB712" s="2"/>
      <c r="IC712" s="2"/>
      <c r="ID712" s="2"/>
      <c r="IE712" s="2"/>
      <c r="IF712" s="2"/>
      <c r="IG712" s="2"/>
      <c r="IH712" s="2"/>
      <c r="II712" s="2"/>
      <c r="IJ712" s="2"/>
      <c r="IK712" s="2"/>
      <c r="IL712" s="2"/>
      <c r="IM712" s="2"/>
      <c r="IN712" s="2"/>
      <c r="IO712" s="2"/>
      <c r="IP712" s="2"/>
      <c r="IQ712" s="2"/>
      <c r="IR712" s="2"/>
      <c r="IS712" s="2"/>
    </row>
    <row r="713" spans="1:253" s="34" customFormat="1" ht="12.75" x14ac:dyDescent="0.2">
      <c r="A713" s="8"/>
      <c r="B713" s="7"/>
      <c r="C713" s="7"/>
      <c r="D713" s="7"/>
      <c r="E713" s="6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  <c r="CA713" s="2"/>
      <c r="CB713" s="2"/>
      <c r="CC713" s="2"/>
      <c r="CD713" s="2"/>
      <c r="CE713" s="2"/>
      <c r="CF713" s="2"/>
      <c r="CG713" s="2"/>
      <c r="CH713" s="2"/>
      <c r="CI713" s="2"/>
      <c r="CJ713" s="2"/>
      <c r="CK713" s="2"/>
      <c r="CL713" s="2"/>
      <c r="CM713" s="2"/>
      <c r="CN713" s="2"/>
      <c r="CO713" s="2"/>
      <c r="CP713" s="2"/>
      <c r="CQ713" s="2"/>
      <c r="CR713" s="2"/>
      <c r="CS713" s="2"/>
      <c r="CT713" s="2"/>
      <c r="CU713" s="2"/>
      <c r="CV713" s="2"/>
      <c r="CW713" s="2"/>
      <c r="CX713" s="2"/>
      <c r="CY713" s="2"/>
      <c r="CZ713" s="2"/>
      <c r="DA713" s="2"/>
      <c r="DB713" s="2"/>
      <c r="DC713" s="2"/>
      <c r="DD713" s="2"/>
      <c r="DE713" s="2"/>
      <c r="DF713" s="2"/>
      <c r="DG713" s="2"/>
      <c r="DH713" s="2"/>
      <c r="DI713" s="2"/>
      <c r="DJ713" s="2"/>
      <c r="DK713" s="2"/>
      <c r="DL713" s="2"/>
      <c r="DM713" s="2"/>
      <c r="DN713" s="2"/>
      <c r="DO713" s="2"/>
      <c r="DP713" s="2"/>
      <c r="DQ713" s="2"/>
      <c r="DR713" s="2"/>
      <c r="DS713" s="2"/>
      <c r="DT713" s="2"/>
      <c r="DU713" s="2"/>
      <c r="DV713" s="2"/>
      <c r="DW713" s="2"/>
      <c r="DX713" s="2"/>
      <c r="DY713" s="2"/>
      <c r="DZ713" s="2"/>
      <c r="EA713" s="2"/>
      <c r="EB713" s="2"/>
      <c r="EC713" s="2"/>
      <c r="ED713" s="2"/>
      <c r="EE713" s="2"/>
      <c r="EF713" s="2"/>
      <c r="EG713" s="2"/>
      <c r="EH713" s="2"/>
      <c r="EI713" s="2"/>
      <c r="EJ713" s="2"/>
      <c r="EK713" s="2"/>
      <c r="EL713" s="2"/>
      <c r="EM713" s="2"/>
      <c r="EN713" s="2"/>
      <c r="EO713" s="2"/>
      <c r="EP713" s="2"/>
      <c r="EQ713" s="2"/>
      <c r="ER713" s="2"/>
      <c r="ES713" s="2"/>
      <c r="ET713" s="2"/>
      <c r="EU713" s="2"/>
      <c r="EV713" s="2"/>
      <c r="EW713" s="2"/>
      <c r="EX713" s="2"/>
      <c r="EY713" s="2"/>
      <c r="EZ713" s="2"/>
      <c r="FA713" s="2"/>
      <c r="FB713" s="2"/>
      <c r="FC713" s="2"/>
      <c r="FD713" s="2"/>
      <c r="FE713" s="2"/>
      <c r="FF713" s="2"/>
      <c r="FG713" s="2"/>
      <c r="FH713" s="2"/>
      <c r="FI713" s="2"/>
      <c r="FJ713" s="2"/>
      <c r="FK713" s="2"/>
      <c r="FL713" s="2"/>
      <c r="FM713" s="2"/>
      <c r="FN713" s="2"/>
      <c r="FO713" s="2"/>
      <c r="FP713" s="2"/>
      <c r="FQ713" s="2"/>
      <c r="FR713" s="2"/>
      <c r="FS713" s="2"/>
      <c r="FT713" s="2"/>
      <c r="FU713" s="2"/>
      <c r="FV713" s="2"/>
      <c r="FW713" s="2"/>
      <c r="FX713" s="2"/>
      <c r="FY713" s="2"/>
      <c r="FZ713" s="2"/>
      <c r="GA713" s="2"/>
      <c r="GB713" s="2"/>
      <c r="GC713" s="2"/>
      <c r="GD713" s="2"/>
      <c r="GE713" s="2"/>
      <c r="GF713" s="2"/>
      <c r="GG713" s="2"/>
      <c r="GH713" s="2"/>
      <c r="GI713" s="2"/>
      <c r="GJ713" s="2"/>
      <c r="GK713" s="2"/>
      <c r="GL713" s="2"/>
      <c r="GM713" s="2"/>
      <c r="GN713" s="2"/>
      <c r="GO713" s="2"/>
      <c r="GP713" s="2"/>
      <c r="GQ713" s="2"/>
      <c r="GR713" s="2"/>
      <c r="GS713" s="2"/>
      <c r="GT713" s="2"/>
      <c r="GU713" s="2"/>
      <c r="GV713" s="2"/>
      <c r="GW713" s="2"/>
      <c r="GX713" s="2"/>
      <c r="GY713" s="2"/>
      <c r="GZ713" s="2"/>
      <c r="HA713" s="2"/>
      <c r="HB713" s="2"/>
      <c r="HC713" s="2"/>
      <c r="HD713" s="2"/>
      <c r="HE713" s="2"/>
      <c r="HF713" s="2"/>
      <c r="HG713" s="2"/>
      <c r="HH713" s="2"/>
      <c r="HI713" s="2"/>
      <c r="HJ713" s="2"/>
      <c r="HK713" s="2"/>
      <c r="HL713" s="2"/>
      <c r="HM713" s="2"/>
      <c r="HN713" s="2"/>
      <c r="HO713" s="2"/>
      <c r="HP713" s="2"/>
      <c r="HQ713" s="2"/>
      <c r="HR713" s="2"/>
      <c r="HS713" s="2"/>
      <c r="HT713" s="2"/>
      <c r="HU713" s="2"/>
      <c r="HV713" s="2"/>
      <c r="HW713" s="2"/>
      <c r="HX713" s="2"/>
      <c r="HY713" s="2"/>
      <c r="HZ713" s="2"/>
      <c r="IA713" s="2"/>
      <c r="IB713" s="2"/>
      <c r="IC713" s="2"/>
      <c r="ID713" s="2"/>
      <c r="IE713" s="2"/>
      <c r="IF713" s="2"/>
      <c r="IG713" s="2"/>
      <c r="IH713" s="2"/>
      <c r="II713" s="2"/>
      <c r="IJ713" s="2"/>
      <c r="IK713" s="2"/>
      <c r="IL713" s="2"/>
      <c r="IM713" s="2"/>
      <c r="IN713" s="2"/>
      <c r="IO713" s="2"/>
      <c r="IP713" s="2"/>
      <c r="IQ713" s="2"/>
      <c r="IR713" s="2"/>
      <c r="IS713" s="2"/>
    </row>
    <row r="714" spans="1:253" s="34" customFormat="1" ht="12.75" x14ac:dyDescent="0.2">
      <c r="A714" s="8"/>
      <c r="B714" s="7"/>
      <c r="C714" s="7"/>
      <c r="D714" s="7"/>
      <c r="E714" s="6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  <c r="CA714" s="2"/>
      <c r="CB714" s="2"/>
      <c r="CC714" s="2"/>
      <c r="CD714" s="2"/>
      <c r="CE714" s="2"/>
      <c r="CF714" s="2"/>
      <c r="CG714" s="2"/>
      <c r="CH714" s="2"/>
      <c r="CI714" s="2"/>
      <c r="CJ714" s="2"/>
      <c r="CK714" s="2"/>
      <c r="CL714" s="2"/>
      <c r="CM714" s="2"/>
      <c r="CN714" s="2"/>
      <c r="CO714" s="2"/>
      <c r="CP714" s="2"/>
      <c r="CQ714" s="2"/>
      <c r="CR714" s="2"/>
      <c r="CS714" s="2"/>
      <c r="CT714" s="2"/>
      <c r="CU714" s="2"/>
      <c r="CV714" s="2"/>
      <c r="CW714" s="2"/>
      <c r="CX714" s="2"/>
      <c r="CY714" s="2"/>
      <c r="CZ714" s="2"/>
      <c r="DA714" s="2"/>
      <c r="DB714" s="2"/>
      <c r="DC714" s="2"/>
      <c r="DD714" s="2"/>
      <c r="DE714" s="2"/>
      <c r="DF714" s="2"/>
      <c r="DG714" s="2"/>
      <c r="DH714" s="2"/>
      <c r="DI714" s="2"/>
      <c r="DJ714" s="2"/>
      <c r="DK714" s="2"/>
      <c r="DL714" s="2"/>
      <c r="DM714" s="2"/>
      <c r="DN714" s="2"/>
      <c r="DO714" s="2"/>
      <c r="DP714" s="2"/>
      <c r="DQ714" s="2"/>
      <c r="DR714" s="2"/>
      <c r="DS714" s="2"/>
      <c r="DT714" s="2"/>
      <c r="DU714" s="2"/>
      <c r="DV714" s="2"/>
      <c r="DW714" s="2"/>
      <c r="DX714" s="2"/>
      <c r="DY714" s="2"/>
      <c r="DZ714" s="2"/>
      <c r="EA714" s="2"/>
      <c r="EB714" s="2"/>
      <c r="EC714" s="2"/>
      <c r="ED714" s="2"/>
      <c r="EE714" s="2"/>
      <c r="EF714" s="2"/>
      <c r="EG714" s="2"/>
      <c r="EH714" s="2"/>
      <c r="EI714" s="2"/>
      <c r="EJ714" s="2"/>
      <c r="EK714" s="2"/>
      <c r="EL714" s="2"/>
      <c r="EM714" s="2"/>
      <c r="EN714" s="2"/>
      <c r="EO714" s="2"/>
      <c r="EP714" s="2"/>
      <c r="EQ714" s="2"/>
      <c r="ER714" s="2"/>
      <c r="ES714" s="2"/>
      <c r="ET714" s="2"/>
      <c r="EU714" s="2"/>
      <c r="EV714" s="2"/>
      <c r="EW714" s="2"/>
      <c r="EX714" s="2"/>
      <c r="EY714" s="2"/>
      <c r="EZ714" s="2"/>
      <c r="FA714" s="2"/>
      <c r="FB714" s="2"/>
      <c r="FC714" s="2"/>
      <c r="FD714" s="2"/>
      <c r="FE714" s="2"/>
      <c r="FF714" s="2"/>
      <c r="FG714" s="2"/>
      <c r="FH714" s="2"/>
      <c r="FI714" s="2"/>
      <c r="FJ714" s="2"/>
      <c r="FK714" s="2"/>
      <c r="FL714" s="2"/>
      <c r="FM714" s="2"/>
      <c r="FN714" s="2"/>
      <c r="FO714" s="2"/>
      <c r="FP714" s="2"/>
      <c r="FQ714" s="2"/>
      <c r="FR714" s="2"/>
      <c r="FS714" s="2"/>
      <c r="FT714" s="2"/>
      <c r="FU714" s="2"/>
      <c r="FV714" s="2"/>
      <c r="FW714" s="2"/>
      <c r="FX714" s="2"/>
      <c r="FY714" s="2"/>
      <c r="FZ714" s="2"/>
      <c r="GA714" s="2"/>
      <c r="GB714" s="2"/>
      <c r="GC714" s="2"/>
      <c r="GD714" s="2"/>
      <c r="GE714" s="2"/>
      <c r="GF714" s="2"/>
      <c r="GG714" s="2"/>
      <c r="GH714" s="2"/>
      <c r="GI714" s="2"/>
      <c r="GJ714" s="2"/>
      <c r="GK714" s="2"/>
      <c r="GL714" s="2"/>
      <c r="GM714" s="2"/>
      <c r="GN714" s="2"/>
      <c r="GO714" s="2"/>
      <c r="GP714" s="2"/>
      <c r="GQ714" s="2"/>
      <c r="GR714" s="2"/>
      <c r="GS714" s="2"/>
      <c r="GT714" s="2"/>
      <c r="GU714" s="2"/>
      <c r="GV714" s="2"/>
      <c r="GW714" s="2"/>
      <c r="GX714" s="2"/>
      <c r="GY714" s="2"/>
      <c r="GZ714" s="2"/>
      <c r="HA714" s="2"/>
      <c r="HB714" s="2"/>
      <c r="HC714" s="2"/>
      <c r="HD714" s="2"/>
      <c r="HE714" s="2"/>
      <c r="HF714" s="2"/>
      <c r="HG714" s="2"/>
      <c r="HH714" s="2"/>
      <c r="HI714" s="2"/>
      <c r="HJ714" s="2"/>
      <c r="HK714" s="2"/>
      <c r="HL714" s="2"/>
      <c r="HM714" s="2"/>
      <c r="HN714" s="2"/>
      <c r="HO714" s="2"/>
      <c r="HP714" s="2"/>
      <c r="HQ714" s="2"/>
      <c r="HR714" s="2"/>
      <c r="HS714" s="2"/>
      <c r="HT714" s="2"/>
      <c r="HU714" s="2"/>
      <c r="HV714" s="2"/>
      <c r="HW714" s="2"/>
      <c r="HX714" s="2"/>
      <c r="HY714" s="2"/>
      <c r="HZ714" s="2"/>
      <c r="IA714" s="2"/>
      <c r="IB714" s="2"/>
      <c r="IC714" s="2"/>
      <c r="ID714" s="2"/>
      <c r="IE714" s="2"/>
      <c r="IF714" s="2"/>
      <c r="IG714" s="2"/>
      <c r="IH714" s="2"/>
      <c r="II714" s="2"/>
      <c r="IJ714" s="2"/>
      <c r="IK714" s="2"/>
      <c r="IL714" s="2"/>
      <c r="IM714" s="2"/>
      <c r="IN714" s="2"/>
      <c r="IO714" s="2"/>
      <c r="IP714" s="2"/>
      <c r="IQ714" s="2"/>
      <c r="IR714" s="2"/>
      <c r="IS714" s="2"/>
    </row>
    <row r="715" spans="1:253" s="34" customFormat="1" ht="12.75" x14ac:dyDescent="0.2">
      <c r="A715" s="8"/>
      <c r="B715" s="7"/>
      <c r="C715" s="7"/>
      <c r="D715" s="7"/>
      <c r="E715" s="6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  <c r="CA715" s="2"/>
      <c r="CB715" s="2"/>
      <c r="CC715" s="2"/>
      <c r="CD715" s="2"/>
      <c r="CE715" s="2"/>
      <c r="CF715" s="2"/>
      <c r="CG715" s="2"/>
      <c r="CH715" s="2"/>
      <c r="CI715" s="2"/>
      <c r="CJ715" s="2"/>
      <c r="CK715" s="2"/>
      <c r="CL715" s="2"/>
      <c r="CM715" s="2"/>
      <c r="CN715" s="2"/>
      <c r="CO715" s="2"/>
      <c r="CP715" s="2"/>
      <c r="CQ715" s="2"/>
      <c r="CR715" s="2"/>
      <c r="CS715" s="2"/>
      <c r="CT715" s="2"/>
      <c r="CU715" s="2"/>
      <c r="CV715" s="2"/>
      <c r="CW715" s="2"/>
      <c r="CX715" s="2"/>
      <c r="CY715" s="2"/>
      <c r="CZ715" s="2"/>
      <c r="DA715" s="2"/>
      <c r="DB715" s="2"/>
      <c r="DC715" s="2"/>
      <c r="DD715" s="2"/>
      <c r="DE715" s="2"/>
      <c r="DF715" s="2"/>
      <c r="DG715" s="2"/>
      <c r="DH715" s="2"/>
      <c r="DI715" s="2"/>
      <c r="DJ715" s="2"/>
      <c r="DK715" s="2"/>
      <c r="DL715" s="2"/>
      <c r="DM715" s="2"/>
      <c r="DN715" s="2"/>
      <c r="DO715" s="2"/>
      <c r="DP715" s="2"/>
      <c r="DQ715" s="2"/>
      <c r="DR715" s="2"/>
      <c r="DS715" s="2"/>
      <c r="DT715" s="2"/>
      <c r="DU715" s="2"/>
      <c r="DV715" s="2"/>
      <c r="DW715" s="2"/>
      <c r="DX715" s="2"/>
      <c r="DY715" s="2"/>
      <c r="DZ715" s="2"/>
      <c r="EA715" s="2"/>
      <c r="EB715" s="2"/>
      <c r="EC715" s="2"/>
      <c r="ED715" s="2"/>
      <c r="EE715" s="2"/>
      <c r="EF715" s="2"/>
      <c r="EG715" s="2"/>
      <c r="EH715" s="2"/>
      <c r="EI715" s="2"/>
      <c r="EJ715" s="2"/>
      <c r="EK715" s="2"/>
      <c r="EL715" s="2"/>
      <c r="EM715" s="2"/>
      <c r="EN715" s="2"/>
      <c r="EO715" s="2"/>
      <c r="EP715" s="2"/>
      <c r="EQ715" s="2"/>
      <c r="ER715" s="2"/>
      <c r="ES715" s="2"/>
      <c r="ET715" s="2"/>
      <c r="EU715" s="2"/>
      <c r="EV715" s="2"/>
      <c r="EW715" s="2"/>
      <c r="EX715" s="2"/>
      <c r="EY715" s="2"/>
      <c r="EZ715" s="2"/>
      <c r="FA715" s="2"/>
      <c r="FB715" s="2"/>
      <c r="FC715" s="2"/>
      <c r="FD715" s="2"/>
      <c r="FE715" s="2"/>
      <c r="FF715" s="2"/>
      <c r="FG715" s="2"/>
      <c r="FH715" s="2"/>
      <c r="FI715" s="2"/>
      <c r="FJ715" s="2"/>
      <c r="FK715" s="2"/>
      <c r="FL715" s="2"/>
      <c r="FM715" s="2"/>
      <c r="FN715" s="2"/>
      <c r="FO715" s="2"/>
      <c r="FP715" s="2"/>
      <c r="FQ715" s="2"/>
      <c r="FR715" s="2"/>
      <c r="FS715" s="2"/>
      <c r="FT715" s="2"/>
      <c r="FU715" s="2"/>
      <c r="FV715" s="2"/>
      <c r="FW715" s="2"/>
      <c r="FX715" s="2"/>
      <c r="FY715" s="2"/>
      <c r="FZ715" s="2"/>
      <c r="GA715" s="2"/>
      <c r="GB715" s="2"/>
      <c r="GC715" s="2"/>
      <c r="GD715" s="2"/>
      <c r="GE715" s="2"/>
      <c r="GF715" s="2"/>
      <c r="GG715" s="2"/>
      <c r="GH715" s="2"/>
      <c r="GI715" s="2"/>
      <c r="GJ715" s="2"/>
      <c r="GK715" s="2"/>
      <c r="GL715" s="2"/>
      <c r="GM715" s="2"/>
      <c r="GN715" s="2"/>
      <c r="GO715" s="2"/>
      <c r="GP715" s="2"/>
      <c r="GQ715" s="2"/>
      <c r="GR715" s="2"/>
      <c r="GS715" s="2"/>
      <c r="GT715" s="2"/>
      <c r="GU715" s="2"/>
      <c r="GV715" s="2"/>
      <c r="GW715" s="2"/>
      <c r="GX715" s="2"/>
      <c r="GY715" s="2"/>
      <c r="GZ715" s="2"/>
      <c r="HA715" s="2"/>
      <c r="HB715" s="2"/>
      <c r="HC715" s="2"/>
      <c r="HD715" s="2"/>
      <c r="HE715" s="2"/>
      <c r="HF715" s="2"/>
      <c r="HG715" s="2"/>
      <c r="HH715" s="2"/>
      <c r="HI715" s="2"/>
      <c r="HJ715" s="2"/>
      <c r="HK715" s="2"/>
      <c r="HL715" s="2"/>
      <c r="HM715" s="2"/>
      <c r="HN715" s="2"/>
      <c r="HO715" s="2"/>
      <c r="HP715" s="2"/>
      <c r="HQ715" s="2"/>
      <c r="HR715" s="2"/>
      <c r="HS715" s="2"/>
      <c r="HT715" s="2"/>
      <c r="HU715" s="2"/>
      <c r="HV715" s="2"/>
      <c r="HW715" s="2"/>
      <c r="HX715" s="2"/>
      <c r="HY715" s="2"/>
      <c r="HZ715" s="2"/>
      <c r="IA715" s="2"/>
      <c r="IB715" s="2"/>
      <c r="IC715" s="2"/>
      <c r="ID715" s="2"/>
      <c r="IE715" s="2"/>
      <c r="IF715" s="2"/>
      <c r="IG715" s="2"/>
      <c r="IH715" s="2"/>
      <c r="II715" s="2"/>
      <c r="IJ715" s="2"/>
      <c r="IK715" s="2"/>
      <c r="IL715" s="2"/>
      <c r="IM715" s="2"/>
      <c r="IN715" s="2"/>
      <c r="IO715" s="2"/>
      <c r="IP715" s="2"/>
      <c r="IQ715" s="2"/>
      <c r="IR715" s="2"/>
      <c r="IS715" s="2"/>
    </row>
    <row r="716" spans="1:253" s="34" customFormat="1" ht="12.75" x14ac:dyDescent="0.2">
      <c r="A716" s="3"/>
      <c r="B716" s="5"/>
      <c r="C716" s="5"/>
      <c r="D716" s="5"/>
      <c r="E716" s="4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  <c r="CA716" s="2"/>
      <c r="CB716" s="2"/>
      <c r="CC716" s="2"/>
      <c r="CD716" s="2"/>
      <c r="CE716" s="2"/>
      <c r="CF716" s="2"/>
      <c r="CG716" s="2"/>
      <c r="CH716" s="2"/>
      <c r="CI716" s="2"/>
      <c r="CJ716" s="2"/>
      <c r="CK716" s="2"/>
      <c r="CL716" s="2"/>
      <c r="CM716" s="2"/>
      <c r="CN716" s="2"/>
      <c r="CO716" s="2"/>
      <c r="CP716" s="2"/>
      <c r="CQ716" s="2"/>
      <c r="CR716" s="2"/>
      <c r="CS716" s="2"/>
      <c r="CT716" s="2"/>
      <c r="CU716" s="2"/>
      <c r="CV716" s="2"/>
      <c r="CW716" s="2"/>
      <c r="CX716" s="2"/>
      <c r="CY716" s="2"/>
      <c r="CZ716" s="2"/>
      <c r="DA716" s="2"/>
      <c r="DB716" s="2"/>
      <c r="DC716" s="2"/>
      <c r="DD716" s="2"/>
      <c r="DE716" s="2"/>
      <c r="DF716" s="2"/>
      <c r="DG716" s="2"/>
      <c r="DH716" s="2"/>
      <c r="DI716" s="2"/>
      <c r="DJ716" s="2"/>
      <c r="DK716" s="2"/>
      <c r="DL716" s="2"/>
      <c r="DM716" s="2"/>
      <c r="DN716" s="2"/>
      <c r="DO716" s="2"/>
      <c r="DP716" s="2"/>
      <c r="DQ716" s="2"/>
      <c r="DR716" s="2"/>
      <c r="DS716" s="2"/>
      <c r="DT716" s="2"/>
      <c r="DU716" s="2"/>
      <c r="DV716" s="2"/>
      <c r="DW716" s="2"/>
      <c r="DX716" s="2"/>
      <c r="DY716" s="2"/>
      <c r="DZ716" s="2"/>
      <c r="EA716" s="2"/>
      <c r="EB716" s="2"/>
      <c r="EC716" s="2"/>
      <c r="ED716" s="2"/>
      <c r="EE716" s="2"/>
      <c r="EF716" s="2"/>
      <c r="EG716" s="2"/>
      <c r="EH716" s="2"/>
      <c r="EI716" s="2"/>
      <c r="EJ716" s="2"/>
      <c r="EK716" s="2"/>
      <c r="EL716" s="2"/>
      <c r="EM716" s="2"/>
      <c r="EN716" s="2"/>
      <c r="EO716" s="2"/>
      <c r="EP716" s="2"/>
      <c r="EQ716" s="2"/>
      <c r="ER716" s="2"/>
      <c r="ES716" s="2"/>
      <c r="ET716" s="2"/>
      <c r="EU716" s="2"/>
      <c r="EV716" s="2"/>
      <c r="EW716" s="2"/>
      <c r="EX716" s="2"/>
      <c r="EY716" s="2"/>
      <c r="EZ716" s="2"/>
      <c r="FA716" s="2"/>
      <c r="FB716" s="2"/>
      <c r="FC716" s="2"/>
      <c r="FD716" s="2"/>
      <c r="FE716" s="2"/>
      <c r="FF716" s="2"/>
      <c r="FG716" s="2"/>
      <c r="FH716" s="2"/>
      <c r="FI716" s="2"/>
      <c r="FJ716" s="2"/>
      <c r="FK716" s="2"/>
      <c r="FL716" s="2"/>
      <c r="FM716" s="2"/>
      <c r="FN716" s="2"/>
      <c r="FO716" s="2"/>
      <c r="FP716" s="2"/>
      <c r="FQ716" s="2"/>
      <c r="FR716" s="2"/>
      <c r="FS716" s="2"/>
      <c r="FT716" s="2"/>
      <c r="FU716" s="2"/>
      <c r="FV716" s="2"/>
      <c r="FW716" s="2"/>
      <c r="FX716" s="2"/>
      <c r="FY716" s="2"/>
      <c r="FZ716" s="2"/>
      <c r="GA716" s="2"/>
      <c r="GB716" s="2"/>
      <c r="GC716" s="2"/>
      <c r="GD716" s="2"/>
      <c r="GE716" s="2"/>
      <c r="GF716" s="2"/>
      <c r="GG716" s="2"/>
      <c r="GH716" s="2"/>
      <c r="GI716" s="2"/>
      <c r="GJ716" s="2"/>
      <c r="GK716" s="2"/>
      <c r="GL716" s="2"/>
      <c r="GM716" s="2"/>
      <c r="GN716" s="2"/>
      <c r="GO716" s="2"/>
      <c r="GP716" s="2"/>
      <c r="GQ716" s="2"/>
      <c r="GR716" s="2"/>
      <c r="GS716" s="2"/>
      <c r="GT716" s="2"/>
      <c r="GU716" s="2"/>
      <c r="GV716" s="2"/>
      <c r="GW716" s="2"/>
      <c r="GX716" s="2"/>
      <c r="GY716" s="2"/>
      <c r="GZ716" s="2"/>
      <c r="HA716" s="2"/>
      <c r="HB716" s="2"/>
      <c r="HC716" s="2"/>
      <c r="HD716" s="2"/>
      <c r="HE716" s="2"/>
      <c r="HF716" s="2"/>
      <c r="HG716" s="2"/>
      <c r="HH716" s="2"/>
      <c r="HI716" s="2"/>
      <c r="HJ716" s="2"/>
      <c r="HK716" s="2"/>
      <c r="HL716" s="2"/>
      <c r="HM716" s="2"/>
      <c r="HN716" s="2"/>
      <c r="HO716" s="2"/>
      <c r="HP716" s="2"/>
      <c r="HQ716" s="2"/>
      <c r="HR716" s="2"/>
      <c r="HS716" s="2"/>
      <c r="HT716" s="2"/>
      <c r="HU716" s="2"/>
      <c r="HV716" s="2"/>
      <c r="HW716" s="2"/>
      <c r="HX716" s="2"/>
      <c r="HY716" s="2"/>
      <c r="HZ716" s="2"/>
      <c r="IA716" s="2"/>
      <c r="IB716" s="2"/>
      <c r="IC716" s="2"/>
      <c r="ID716" s="2"/>
      <c r="IE716" s="2"/>
      <c r="IF716" s="2"/>
      <c r="IG716" s="2"/>
      <c r="IH716" s="2"/>
      <c r="II716" s="2"/>
      <c r="IJ716" s="2"/>
      <c r="IK716" s="2"/>
      <c r="IL716" s="2"/>
      <c r="IM716" s="2"/>
      <c r="IN716" s="2"/>
      <c r="IO716" s="2"/>
      <c r="IP716" s="2"/>
      <c r="IQ716" s="2"/>
      <c r="IR716" s="2"/>
      <c r="IS716" s="2"/>
    </row>
    <row r="717" spans="1:253" s="34" customFormat="1" ht="12.75" x14ac:dyDescent="0.2">
      <c r="A717" s="3"/>
      <c r="B717" s="5"/>
      <c r="C717" s="5"/>
      <c r="D717" s="5"/>
      <c r="E717" s="4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  <c r="CA717" s="2"/>
      <c r="CB717" s="2"/>
      <c r="CC717" s="2"/>
      <c r="CD717" s="2"/>
      <c r="CE717" s="2"/>
      <c r="CF717" s="2"/>
      <c r="CG717" s="2"/>
      <c r="CH717" s="2"/>
      <c r="CI717" s="2"/>
      <c r="CJ717" s="2"/>
      <c r="CK717" s="2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  <c r="CW717" s="2"/>
      <c r="CX717" s="2"/>
      <c r="CY717" s="2"/>
      <c r="CZ717" s="2"/>
      <c r="DA717" s="2"/>
      <c r="DB717" s="2"/>
      <c r="DC717" s="2"/>
      <c r="DD717" s="2"/>
      <c r="DE717" s="2"/>
      <c r="DF717" s="2"/>
      <c r="DG717" s="2"/>
      <c r="DH717" s="2"/>
      <c r="DI717" s="2"/>
      <c r="DJ717" s="2"/>
      <c r="DK717" s="2"/>
      <c r="DL717" s="2"/>
      <c r="DM717" s="2"/>
      <c r="DN717" s="2"/>
      <c r="DO717" s="2"/>
      <c r="DP717" s="2"/>
      <c r="DQ717" s="2"/>
      <c r="DR717" s="2"/>
      <c r="DS717" s="2"/>
      <c r="DT717" s="2"/>
      <c r="DU717" s="2"/>
      <c r="DV717" s="2"/>
      <c r="DW717" s="2"/>
      <c r="DX717" s="2"/>
      <c r="DY717" s="2"/>
      <c r="DZ717" s="2"/>
      <c r="EA717" s="2"/>
      <c r="EB717" s="2"/>
      <c r="EC717" s="2"/>
      <c r="ED717" s="2"/>
      <c r="EE717" s="2"/>
      <c r="EF717" s="2"/>
      <c r="EG717" s="2"/>
      <c r="EH717" s="2"/>
      <c r="EI717" s="2"/>
      <c r="EJ717" s="2"/>
      <c r="EK717" s="2"/>
      <c r="EL717" s="2"/>
      <c r="EM717" s="2"/>
      <c r="EN717" s="2"/>
      <c r="EO717" s="2"/>
      <c r="EP717" s="2"/>
      <c r="EQ717" s="2"/>
      <c r="ER717" s="2"/>
      <c r="ES717" s="2"/>
      <c r="ET717" s="2"/>
      <c r="EU717" s="2"/>
      <c r="EV717" s="2"/>
      <c r="EW717" s="2"/>
      <c r="EX717" s="2"/>
      <c r="EY717" s="2"/>
      <c r="EZ717" s="2"/>
      <c r="FA717" s="2"/>
      <c r="FB717" s="2"/>
      <c r="FC717" s="2"/>
      <c r="FD717" s="2"/>
      <c r="FE717" s="2"/>
      <c r="FF717" s="2"/>
      <c r="FG717" s="2"/>
      <c r="FH717" s="2"/>
      <c r="FI717" s="2"/>
      <c r="FJ717" s="2"/>
      <c r="FK717" s="2"/>
      <c r="FL717" s="2"/>
      <c r="FM717" s="2"/>
      <c r="FN717" s="2"/>
      <c r="FO717" s="2"/>
      <c r="FP717" s="2"/>
      <c r="FQ717" s="2"/>
      <c r="FR717" s="2"/>
      <c r="FS717" s="2"/>
      <c r="FT717" s="2"/>
      <c r="FU717" s="2"/>
      <c r="FV717" s="2"/>
      <c r="FW717" s="2"/>
      <c r="FX717" s="2"/>
      <c r="FY717" s="2"/>
      <c r="FZ717" s="2"/>
      <c r="GA717" s="2"/>
      <c r="GB717" s="2"/>
      <c r="GC717" s="2"/>
      <c r="GD717" s="2"/>
      <c r="GE717" s="2"/>
      <c r="GF717" s="2"/>
      <c r="GG717" s="2"/>
      <c r="GH717" s="2"/>
      <c r="GI717" s="2"/>
      <c r="GJ717" s="2"/>
      <c r="GK717" s="2"/>
      <c r="GL717" s="2"/>
      <c r="GM717" s="2"/>
      <c r="GN717" s="2"/>
      <c r="GO717" s="2"/>
      <c r="GP717" s="2"/>
      <c r="GQ717" s="2"/>
      <c r="GR717" s="2"/>
      <c r="GS717" s="2"/>
      <c r="GT717" s="2"/>
      <c r="GU717" s="2"/>
      <c r="GV717" s="2"/>
      <c r="GW717" s="2"/>
      <c r="GX717" s="2"/>
      <c r="GY717" s="2"/>
      <c r="GZ717" s="2"/>
      <c r="HA717" s="2"/>
      <c r="HB717" s="2"/>
      <c r="HC717" s="2"/>
      <c r="HD717" s="2"/>
      <c r="HE717" s="2"/>
      <c r="HF717" s="2"/>
      <c r="HG717" s="2"/>
      <c r="HH717" s="2"/>
      <c r="HI717" s="2"/>
      <c r="HJ717" s="2"/>
      <c r="HK717" s="2"/>
      <c r="HL717" s="2"/>
      <c r="HM717" s="2"/>
      <c r="HN717" s="2"/>
      <c r="HO717" s="2"/>
      <c r="HP717" s="2"/>
      <c r="HQ717" s="2"/>
      <c r="HR717" s="2"/>
      <c r="HS717" s="2"/>
      <c r="HT717" s="2"/>
      <c r="HU717" s="2"/>
      <c r="HV717" s="2"/>
      <c r="HW717" s="2"/>
      <c r="HX717" s="2"/>
      <c r="HY717" s="2"/>
      <c r="HZ717" s="2"/>
      <c r="IA717" s="2"/>
      <c r="IB717" s="2"/>
      <c r="IC717" s="2"/>
      <c r="ID717" s="2"/>
      <c r="IE717" s="2"/>
      <c r="IF717" s="2"/>
      <c r="IG717" s="2"/>
      <c r="IH717" s="2"/>
      <c r="II717" s="2"/>
      <c r="IJ717" s="2"/>
      <c r="IK717" s="2"/>
      <c r="IL717" s="2"/>
      <c r="IM717" s="2"/>
      <c r="IN717" s="2"/>
      <c r="IO717" s="2"/>
      <c r="IP717" s="2"/>
      <c r="IQ717" s="2"/>
      <c r="IR717" s="2"/>
      <c r="IS717" s="2"/>
    </row>
    <row r="718" spans="1:253" s="34" customFormat="1" ht="12.75" x14ac:dyDescent="0.2">
      <c r="A718" s="3"/>
      <c r="B718" s="5"/>
      <c r="C718" s="5"/>
      <c r="D718" s="5"/>
      <c r="E718" s="4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  <c r="CA718" s="2"/>
      <c r="CB718" s="2"/>
      <c r="CC718" s="2"/>
      <c r="CD718" s="2"/>
      <c r="CE718" s="2"/>
      <c r="CF718" s="2"/>
      <c r="CG718" s="2"/>
      <c r="CH718" s="2"/>
      <c r="CI718" s="2"/>
      <c r="CJ718" s="2"/>
      <c r="CK718" s="2"/>
      <c r="CL718" s="2"/>
      <c r="CM718" s="2"/>
      <c r="CN718" s="2"/>
      <c r="CO718" s="2"/>
      <c r="CP718" s="2"/>
      <c r="CQ718" s="2"/>
      <c r="CR718" s="2"/>
      <c r="CS718" s="2"/>
      <c r="CT718" s="2"/>
      <c r="CU718" s="2"/>
      <c r="CV718" s="2"/>
      <c r="CW718" s="2"/>
      <c r="CX718" s="2"/>
      <c r="CY718" s="2"/>
      <c r="CZ718" s="2"/>
      <c r="DA718" s="2"/>
      <c r="DB718" s="2"/>
      <c r="DC718" s="2"/>
      <c r="DD718" s="2"/>
      <c r="DE718" s="2"/>
      <c r="DF718" s="2"/>
      <c r="DG718" s="2"/>
      <c r="DH718" s="2"/>
      <c r="DI718" s="2"/>
      <c r="DJ718" s="2"/>
      <c r="DK718" s="2"/>
      <c r="DL718" s="2"/>
      <c r="DM718" s="2"/>
      <c r="DN718" s="2"/>
      <c r="DO718" s="2"/>
      <c r="DP718" s="2"/>
      <c r="DQ718" s="2"/>
      <c r="DR718" s="2"/>
      <c r="DS718" s="2"/>
      <c r="DT718" s="2"/>
      <c r="DU718" s="2"/>
      <c r="DV718" s="2"/>
      <c r="DW718" s="2"/>
      <c r="DX718" s="2"/>
      <c r="DY718" s="2"/>
      <c r="DZ718" s="2"/>
      <c r="EA718" s="2"/>
      <c r="EB718" s="2"/>
      <c r="EC718" s="2"/>
      <c r="ED718" s="2"/>
      <c r="EE718" s="2"/>
      <c r="EF718" s="2"/>
      <c r="EG718" s="2"/>
      <c r="EH718" s="2"/>
      <c r="EI718" s="2"/>
      <c r="EJ718" s="2"/>
      <c r="EK718" s="2"/>
      <c r="EL718" s="2"/>
      <c r="EM718" s="2"/>
      <c r="EN718" s="2"/>
      <c r="EO718" s="2"/>
      <c r="EP718" s="2"/>
      <c r="EQ718" s="2"/>
      <c r="ER718" s="2"/>
      <c r="ES718" s="2"/>
      <c r="ET718" s="2"/>
      <c r="EU718" s="2"/>
      <c r="EV718" s="2"/>
      <c r="EW718" s="2"/>
      <c r="EX718" s="2"/>
      <c r="EY718" s="2"/>
      <c r="EZ718" s="2"/>
      <c r="FA718" s="2"/>
      <c r="FB718" s="2"/>
      <c r="FC718" s="2"/>
      <c r="FD718" s="2"/>
      <c r="FE718" s="2"/>
      <c r="FF718" s="2"/>
      <c r="FG718" s="2"/>
      <c r="FH718" s="2"/>
      <c r="FI718" s="2"/>
      <c r="FJ718" s="2"/>
      <c r="FK718" s="2"/>
      <c r="FL718" s="2"/>
      <c r="FM718" s="2"/>
      <c r="FN718" s="2"/>
      <c r="FO718" s="2"/>
      <c r="FP718" s="2"/>
      <c r="FQ718" s="2"/>
      <c r="FR718" s="2"/>
      <c r="FS718" s="2"/>
      <c r="FT718" s="2"/>
      <c r="FU718" s="2"/>
      <c r="FV718" s="2"/>
      <c r="FW718" s="2"/>
      <c r="FX718" s="2"/>
      <c r="FY718" s="2"/>
      <c r="FZ718" s="2"/>
      <c r="GA718" s="2"/>
      <c r="GB718" s="2"/>
      <c r="GC718" s="2"/>
      <c r="GD718" s="2"/>
      <c r="GE718" s="2"/>
      <c r="GF718" s="2"/>
      <c r="GG718" s="2"/>
      <c r="GH718" s="2"/>
      <c r="GI718" s="2"/>
      <c r="GJ718" s="2"/>
      <c r="GK718" s="2"/>
      <c r="GL718" s="2"/>
      <c r="GM718" s="2"/>
      <c r="GN718" s="2"/>
      <c r="GO718" s="2"/>
      <c r="GP718" s="2"/>
      <c r="GQ718" s="2"/>
      <c r="GR718" s="2"/>
      <c r="GS718" s="2"/>
      <c r="GT718" s="2"/>
      <c r="GU718" s="2"/>
      <c r="GV718" s="2"/>
      <c r="GW718" s="2"/>
      <c r="GX718" s="2"/>
      <c r="GY718" s="2"/>
      <c r="GZ718" s="2"/>
      <c r="HA718" s="2"/>
      <c r="HB718" s="2"/>
      <c r="HC718" s="2"/>
      <c r="HD718" s="2"/>
      <c r="HE718" s="2"/>
      <c r="HF718" s="2"/>
      <c r="HG718" s="2"/>
      <c r="HH718" s="2"/>
      <c r="HI718" s="2"/>
      <c r="HJ718" s="2"/>
      <c r="HK718" s="2"/>
      <c r="HL718" s="2"/>
      <c r="HM718" s="2"/>
      <c r="HN718" s="2"/>
      <c r="HO718" s="2"/>
      <c r="HP718" s="2"/>
      <c r="HQ718" s="2"/>
      <c r="HR718" s="2"/>
      <c r="HS718" s="2"/>
      <c r="HT718" s="2"/>
      <c r="HU718" s="2"/>
      <c r="HV718" s="2"/>
      <c r="HW718" s="2"/>
      <c r="HX718" s="2"/>
      <c r="HY718" s="2"/>
      <c r="HZ718" s="2"/>
      <c r="IA718" s="2"/>
      <c r="IB718" s="2"/>
      <c r="IC718" s="2"/>
      <c r="ID718" s="2"/>
      <c r="IE718" s="2"/>
      <c r="IF718" s="2"/>
      <c r="IG718" s="2"/>
      <c r="IH718" s="2"/>
      <c r="II718" s="2"/>
      <c r="IJ718" s="2"/>
      <c r="IK718" s="2"/>
      <c r="IL718" s="2"/>
      <c r="IM718" s="2"/>
      <c r="IN718" s="2"/>
      <c r="IO718" s="2"/>
      <c r="IP718" s="2"/>
      <c r="IQ718" s="2"/>
      <c r="IR718" s="2"/>
      <c r="IS718" s="2"/>
    </row>
    <row r="719" spans="1:253" s="34" customFormat="1" ht="12.75" x14ac:dyDescent="0.2">
      <c r="A719" s="3"/>
      <c r="B719" s="5"/>
      <c r="C719" s="5"/>
      <c r="D719" s="5"/>
      <c r="E719" s="4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  <c r="CA719" s="2"/>
      <c r="CB719" s="2"/>
      <c r="CC719" s="2"/>
      <c r="CD719" s="2"/>
      <c r="CE719" s="2"/>
      <c r="CF719" s="2"/>
      <c r="CG719" s="2"/>
      <c r="CH719" s="2"/>
      <c r="CI719" s="2"/>
      <c r="CJ719" s="2"/>
      <c r="CK719" s="2"/>
      <c r="CL719" s="2"/>
      <c r="CM719" s="2"/>
      <c r="CN719" s="2"/>
      <c r="CO719" s="2"/>
      <c r="CP719" s="2"/>
      <c r="CQ719" s="2"/>
      <c r="CR719" s="2"/>
      <c r="CS719" s="2"/>
      <c r="CT719" s="2"/>
      <c r="CU719" s="2"/>
      <c r="CV719" s="2"/>
      <c r="CW719" s="2"/>
      <c r="CX719" s="2"/>
      <c r="CY719" s="2"/>
      <c r="CZ719" s="2"/>
      <c r="DA719" s="2"/>
      <c r="DB719" s="2"/>
      <c r="DC719" s="2"/>
      <c r="DD719" s="2"/>
      <c r="DE719" s="2"/>
      <c r="DF719" s="2"/>
      <c r="DG719" s="2"/>
      <c r="DH719" s="2"/>
      <c r="DI719" s="2"/>
      <c r="DJ719" s="2"/>
      <c r="DK719" s="2"/>
      <c r="DL719" s="2"/>
      <c r="DM719" s="2"/>
      <c r="DN719" s="2"/>
      <c r="DO719" s="2"/>
      <c r="DP719" s="2"/>
      <c r="DQ719" s="2"/>
      <c r="DR719" s="2"/>
      <c r="DS719" s="2"/>
      <c r="DT719" s="2"/>
      <c r="DU719" s="2"/>
      <c r="DV719" s="2"/>
      <c r="DW719" s="2"/>
      <c r="DX719" s="2"/>
      <c r="DY719" s="2"/>
      <c r="DZ719" s="2"/>
      <c r="EA719" s="2"/>
      <c r="EB719" s="2"/>
      <c r="EC719" s="2"/>
      <c r="ED719" s="2"/>
      <c r="EE719" s="2"/>
      <c r="EF719" s="2"/>
      <c r="EG719" s="2"/>
      <c r="EH719" s="2"/>
      <c r="EI719" s="2"/>
      <c r="EJ719" s="2"/>
      <c r="EK719" s="2"/>
      <c r="EL719" s="2"/>
      <c r="EM719" s="2"/>
      <c r="EN719" s="2"/>
      <c r="EO719" s="2"/>
      <c r="EP719" s="2"/>
      <c r="EQ719" s="2"/>
      <c r="ER719" s="2"/>
      <c r="ES719" s="2"/>
      <c r="ET719" s="2"/>
      <c r="EU719" s="2"/>
      <c r="EV719" s="2"/>
      <c r="EW719" s="2"/>
      <c r="EX719" s="2"/>
      <c r="EY719" s="2"/>
      <c r="EZ719" s="2"/>
      <c r="FA719" s="2"/>
      <c r="FB719" s="2"/>
      <c r="FC719" s="2"/>
      <c r="FD719" s="2"/>
      <c r="FE719" s="2"/>
      <c r="FF719" s="2"/>
      <c r="FG719" s="2"/>
      <c r="FH719" s="2"/>
      <c r="FI719" s="2"/>
      <c r="FJ719" s="2"/>
      <c r="FK719" s="2"/>
      <c r="FL719" s="2"/>
      <c r="FM719" s="2"/>
      <c r="FN719" s="2"/>
      <c r="FO719" s="2"/>
      <c r="FP719" s="2"/>
      <c r="FQ719" s="2"/>
      <c r="FR719" s="2"/>
      <c r="FS719" s="2"/>
      <c r="FT719" s="2"/>
      <c r="FU719" s="2"/>
      <c r="FV719" s="2"/>
      <c r="FW719" s="2"/>
      <c r="FX719" s="2"/>
      <c r="FY719" s="2"/>
      <c r="FZ719" s="2"/>
      <c r="GA719" s="2"/>
      <c r="GB719" s="2"/>
      <c r="GC719" s="2"/>
      <c r="GD719" s="2"/>
      <c r="GE719" s="2"/>
      <c r="GF719" s="2"/>
      <c r="GG719" s="2"/>
      <c r="GH719" s="2"/>
      <c r="GI719" s="2"/>
      <c r="GJ719" s="2"/>
      <c r="GK719" s="2"/>
      <c r="GL719" s="2"/>
      <c r="GM719" s="2"/>
      <c r="GN719" s="2"/>
      <c r="GO719" s="2"/>
      <c r="GP719" s="2"/>
      <c r="GQ719" s="2"/>
      <c r="GR719" s="2"/>
      <c r="GS719" s="2"/>
      <c r="GT719" s="2"/>
      <c r="GU719" s="2"/>
      <c r="GV719" s="2"/>
      <c r="GW719" s="2"/>
      <c r="GX719" s="2"/>
      <c r="GY719" s="2"/>
      <c r="GZ719" s="2"/>
      <c r="HA719" s="2"/>
      <c r="HB719" s="2"/>
      <c r="HC719" s="2"/>
      <c r="HD719" s="2"/>
      <c r="HE719" s="2"/>
      <c r="HF719" s="2"/>
      <c r="HG719" s="2"/>
      <c r="HH719" s="2"/>
      <c r="HI719" s="2"/>
      <c r="HJ719" s="2"/>
      <c r="HK719" s="2"/>
      <c r="HL719" s="2"/>
      <c r="HM719" s="2"/>
      <c r="HN719" s="2"/>
      <c r="HO719" s="2"/>
      <c r="HP719" s="2"/>
      <c r="HQ719" s="2"/>
      <c r="HR719" s="2"/>
      <c r="HS719" s="2"/>
      <c r="HT719" s="2"/>
      <c r="HU719" s="2"/>
      <c r="HV719" s="2"/>
      <c r="HW719" s="2"/>
      <c r="HX719" s="2"/>
      <c r="HY719" s="2"/>
      <c r="HZ719" s="2"/>
      <c r="IA719" s="2"/>
      <c r="IB719" s="2"/>
      <c r="IC719" s="2"/>
      <c r="ID719" s="2"/>
      <c r="IE719" s="2"/>
      <c r="IF719" s="2"/>
      <c r="IG719" s="2"/>
      <c r="IH719" s="2"/>
      <c r="II719" s="2"/>
      <c r="IJ719" s="2"/>
      <c r="IK719" s="2"/>
      <c r="IL719" s="2"/>
      <c r="IM719" s="2"/>
      <c r="IN719" s="2"/>
      <c r="IO719" s="2"/>
      <c r="IP719" s="2"/>
      <c r="IQ719" s="2"/>
      <c r="IR719" s="2"/>
      <c r="IS719" s="2"/>
    </row>
    <row r="720" spans="1:253" s="34" customFormat="1" ht="12.75" x14ac:dyDescent="0.2">
      <c r="A720" s="3"/>
      <c r="B720" s="5"/>
      <c r="C720" s="5"/>
      <c r="D720" s="5"/>
      <c r="E720" s="4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  <c r="CA720" s="2"/>
      <c r="CB720" s="2"/>
      <c r="CC720" s="2"/>
      <c r="CD720" s="2"/>
      <c r="CE720" s="2"/>
      <c r="CF720" s="2"/>
      <c r="CG720" s="2"/>
      <c r="CH720" s="2"/>
      <c r="CI720" s="2"/>
      <c r="CJ720" s="2"/>
      <c r="CK720" s="2"/>
      <c r="CL720" s="2"/>
      <c r="CM720" s="2"/>
      <c r="CN720" s="2"/>
      <c r="CO720" s="2"/>
      <c r="CP720" s="2"/>
      <c r="CQ720" s="2"/>
      <c r="CR720" s="2"/>
      <c r="CS720" s="2"/>
      <c r="CT720" s="2"/>
      <c r="CU720" s="2"/>
      <c r="CV720" s="2"/>
      <c r="CW720" s="2"/>
      <c r="CX720" s="2"/>
      <c r="CY720" s="2"/>
      <c r="CZ720" s="2"/>
      <c r="DA720" s="2"/>
      <c r="DB720" s="2"/>
      <c r="DC720" s="2"/>
      <c r="DD720" s="2"/>
      <c r="DE720" s="2"/>
      <c r="DF720" s="2"/>
      <c r="DG720" s="2"/>
      <c r="DH720" s="2"/>
      <c r="DI720" s="2"/>
      <c r="DJ720" s="2"/>
      <c r="DK720" s="2"/>
      <c r="DL720" s="2"/>
      <c r="DM720" s="2"/>
      <c r="DN720" s="2"/>
      <c r="DO720" s="2"/>
      <c r="DP720" s="2"/>
      <c r="DQ720" s="2"/>
      <c r="DR720" s="2"/>
      <c r="DS720" s="2"/>
      <c r="DT720" s="2"/>
      <c r="DU720" s="2"/>
      <c r="DV720" s="2"/>
      <c r="DW720" s="2"/>
      <c r="DX720" s="2"/>
      <c r="DY720" s="2"/>
      <c r="DZ720" s="2"/>
      <c r="EA720" s="2"/>
      <c r="EB720" s="2"/>
      <c r="EC720" s="2"/>
      <c r="ED720" s="2"/>
      <c r="EE720" s="2"/>
      <c r="EF720" s="2"/>
      <c r="EG720" s="2"/>
      <c r="EH720" s="2"/>
      <c r="EI720" s="2"/>
      <c r="EJ720" s="2"/>
      <c r="EK720" s="2"/>
      <c r="EL720" s="2"/>
      <c r="EM720" s="2"/>
      <c r="EN720" s="2"/>
      <c r="EO720" s="2"/>
      <c r="EP720" s="2"/>
      <c r="EQ720" s="2"/>
      <c r="ER720" s="2"/>
      <c r="ES720" s="2"/>
      <c r="ET720" s="2"/>
      <c r="EU720" s="2"/>
      <c r="EV720" s="2"/>
      <c r="EW720" s="2"/>
      <c r="EX720" s="2"/>
      <c r="EY720" s="2"/>
      <c r="EZ720" s="2"/>
      <c r="FA720" s="2"/>
      <c r="FB720" s="2"/>
      <c r="FC720" s="2"/>
      <c r="FD720" s="2"/>
      <c r="FE720" s="2"/>
      <c r="FF720" s="2"/>
      <c r="FG720" s="2"/>
      <c r="FH720" s="2"/>
      <c r="FI720" s="2"/>
      <c r="FJ720" s="2"/>
      <c r="FK720" s="2"/>
      <c r="FL720" s="2"/>
      <c r="FM720" s="2"/>
      <c r="FN720" s="2"/>
      <c r="FO720" s="2"/>
      <c r="FP720" s="2"/>
      <c r="FQ720" s="2"/>
      <c r="FR720" s="2"/>
      <c r="FS720" s="2"/>
      <c r="FT720" s="2"/>
      <c r="FU720" s="2"/>
      <c r="FV720" s="2"/>
      <c r="FW720" s="2"/>
      <c r="FX720" s="2"/>
      <c r="FY720" s="2"/>
      <c r="FZ720" s="2"/>
      <c r="GA720" s="2"/>
      <c r="GB720" s="2"/>
      <c r="GC720" s="2"/>
      <c r="GD720" s="2"/>
      <c r="GE720" s="2"/>
      <c r="GF720" s="2"/>
      <c r="GG720" s="2"/>
      <c r="GH720" s="2"/>
      <c r="GI720" s="2"/>
      <c r="GJ720" s="2"/>
      <c r="GK720" s="2"/>
      <c r="GL720" s="2"/>
      <c r="GM720" s="2"/>
      <c r="GN720" s="2"/>
      <c r="GO720" s="2"/>
      <c r="GP720" s="2"/>
      <c r="GQ720" s="2"/>
      <c r="GR720" s="2"/>
      <c r="GS720" s="2"/>
      <c r="GT720" s="2"/>
      <c r="GU720" s="2"/>
      <c r="GV720" s="2"/>
      <c r="GW720" s="2"/>
      <c r="GX720" s="2"/>
      <c r="GY720" s="2"/>
      <c r="GZ720" s="2"/>
      <c r="HA720" s="2"/>
      <c r="HB720" s="2"/>
      <c r="HC720" s="2"/>
      <c r="HD720" s="2"/>
      <c r="HE720" s="2"/>
      <c r="HF720" s="2"/>
      <c r="HG720" s="2"/>
      <c r="HH720" s="2"/>
      <c r="HI720" s="2"/>
      <c r="HJ720" s="2"/>
      <c r="HK720" s="2"/>
      <c r="HL720" s="2"/>
      <c r="HM720" s="2"/>
      <c r="HN720" s="2"/>
      <c r="HO720" s="2"/>
      <c r="HP720" s="2"/>
      <c r="HQ720" s="2"/>
      <c r="HR720" s="2"/>
      <c r="HS720" s="2"/>
      <c r="HT720" s="2"/>
      <c r="HU720" s="2"/>
      <c r="HV720" s="2"/>
      <c r="HW720" s="2"/>
      <c r="HX720" s="2"/>
      <c r="HY720" s="2"/>
      <c r="HZ720" s="2"/>
      <c r="IA720" s="2"/>
      <c r="IB720" s="2"/>
      <c r="IC720" s="2"/>
      <c r="ID720" s="2"/>
      <c r="IE720" s="2"/>
      <c r="IF720" s="2"/>
      <c r="IG720" s="2"/>
      <c r="IH720" s="2"/>
      <c r="II720" s="2"/>
      <c r="IJ720" s="2"/>
      <c r="IK720" s="2"/>
      <c r="IL720" s="2"/>
      <c r="IM720" s="2"/>
      <c r="IN720" s="2"/>
      <c r="IO720" s="2"/>
      <c r="IP720" s="2"/>
      <c r="IQ720" s="2"/>
      <c r="IR720" s="2"/>
      <c r="IS720" s="2"/>
    </row>
    <row r="721" spans="1:253" s="34" customFormat="1" ht="12.75" x14ac:dyDescent="0.2">
      <c r="A721" s="3"/>
      <c r="B721" s="5"/>
      <c r="C721" s="5"/>
      <c r="D721" s="5"/>
      <c r="E721" s="4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  <c r="CA721" s="2"/>
      <c r="CB721" s="2"/>
      <c r="CC721" s="2"/>
      <c r="CD721" s="2"/>
      <c r="CE721" s="2"/>
      <c r="CF721" s="2"/>
      <c r="CG721" s="2"/>
      <c r="CH721" s="2"/>
      <c r="CI721" s="2"/>
      <c r="CJ721" s="2"/>
      <c r="CK721" s="2"/>
      <c r="CL721" s="2"/>
      <c r="CM721" s="2"/>
      <c r="CN721" s="2"/>
      <c r="CO721" s="2"/>
      <c r="CP721" s="2"/>
      <c r="CQ721" s="2"/>
      <c r="CR721" s="2"/>
      <c r="CS721" s="2"/>
      <c r="CT721" s="2"/>
      <c r="CU721" s="2"/>
      <c r="CV721" s="2"/>
      <c r="CW721" s="2"/>
      <c r="CX721" s="2"/>
      <c r="CY721" s="2"/>
      <c r="CZ721" s="2"/>
      <c r="DA721" s="2"/>
      <c r="DB721" s="2"/>
      <c r="DC721" s="2"/>
      <c r="DD721" s="2"/>
      <c r="DE721" s="2"/>
      <c r="DF721" s="2"/>
      <c r="DG721" s="2"/>
      <c r="DH721" s="2"/>
      <c r="DI721" s="2"/>
      <c r="DJ721" s="2"/>
      <c r="DK721" s="2"/>
      <c r="DL721" s="2"/>
      <c r="DM721" s="2"/>
      <c r="DN721" s="2"/>
      <c r="DO721" s="2"/>
      <c r="DP721" s="2"/>
      <c r="DQ721" s="2"/>
      <c r="DR721" s="2"/>
      <c r="DS721" s="2"/>
      <c r="DT721" s="2"/>
      <c r="DU721" s="2"/>
      <c r="DV721" s="2"/>
      <c r="DW721" s="2"/>
      <c r="DX721" s="2"/>
      <c r="DY721" s="2"/>
      <c r="DZ721" s="2"/>
      <c r="EA721" s="2"/>
      <c r="EB721" s="2"/>
      <c r="EC721" s="2"/>
      <c r="ED721" s="2"/>
      <c r="EE721" s="2"/>
      <c r="EF721" s="2"/>
      <c r="EG721" s="2"/>
      <c r="EH721" s="2"/>
      <c r="EI721" s="2"/>
      <c r="EJ721" s="2"/>
      <c r="EK721" s="2"/>
      <c r="EL721" s="2"/>
      <c r="EM721" s="2"/>
      <c r="EN721" s="2"/>
      <c r="EO721" s="2"/>
      <c r="EP721" s="2"/>
      <c r="EQ721" s="2"/>
      <c r="ER721" s="2"/>
      <c r="ES721" s="2"/>
      <c r="ET721" s="2"/>
      <c r="EU721" s="2"/>
      <c r="EV721" s="2"/>
      <c r="EW721" s="2"/>
      <c r="EX721" s="2"/>
      <c r="EY721" s="2"/>
      <c r="EZ721" s="2"/>
      <c r="FA721" s="2"/>
      <c r="FB721" s="2"/>
      <c r="FC721" s="2"/>
      <c r="FD721" s="2"/>
      <c r="FE721" s="2"/>
      <c r="FF721" s="2"/>
      <c r="FG721" s="2"/>
      <c r="FH721" s="2"/>
      <c r="FI721" s="2"/>
      <c r="FJ721" s="2"/>
      <c r="FK721" s="2"/>
      <c r="FL721" s="2"/>
      <c r="FM721" s="2"/>
      <c r="FN721" s="2"/>
      <c r="FO721" s="2"/>
      <c r="FP721" s="2"/>
      <c r="FQ721" s="2"/>
      <c r="FR721" s="2"/>
      <c r="FS721" s="2"/>
      <c r="FT721" s="2"/>
      <c r="FU721" s="2"/>
      <c r="FV721" s="2"/>
      <c r="FW721" s="2"/>
      <c r="FX721" s="2"/>
      <c r="FY721" s="2"/>
      <c r="FZ721" s="2"/>
      <c r="GA721" s="2"/>
      <c r="GB721" s="2"/>
      <c r="GC721" s="2"/>
      <c r="GD721" s="2"/>
      <c r="GE721" s="2"/>
      <c r="GF721" s="2"/>
      <c r="GG721" s="2"/>
      <c r="GH721" s="2"/>
      <c r="GI721" s="2"/>
      <c r="GJ721" s="2"/>
      <c r="GK721" s="2"/>
      <c r="GL721" s="2"/>
      <c r="GM721" s="2"/>
      <c r="GN721" s="2"/>
      <c r="GO721" s="2"/>
      <c r="GP721" s="2"/>
      <c r="GQ721" s="2"/>
      <c r="GR721" s="2"/>
      <c r="GS721" s="2"/>
      <c r="GT721" s="2"/>
      <c r="GU721" s="2"/>
      <c r="GV721" s="2"/>
      <c r="GW721" s="2"/>
      <c r="GX721" s="2"/>
      <c r="GY721" s="2"/>
      <c r="GZ721" s="2"/>
      <c r="HA721" s="2"/>
      <c r="HB721" s="2"/>
      <c r="HC721" s="2"/>
      <c r="HD721" s="2"/>
      <c r="HE721" s="2"/>
      <c r="HF721" s="2"/>
      <c r="HG721" s="2"/>
      <c r="HH721" s="2"/>
      <c r="HI721" s="2"/>
      <c r="HJ721" s="2"/>
      <c r="HK721" s="2"/>
      <c r="HL721" s="2"/>
      <c r="HM721" s="2"/>
      <c r="HN721" s="2"/>
      <c r="HO721" s="2"/>
      <c r="HP721" s="2"/>
      <c r="HQ721" s="2"/>
      <c r="HR721" s="2"/>
      <c r="HS721" s="2"/>
      <c r="HT721" s="2"/>
      <c r="HU721" s="2"/>
      <c r="HV721" s="2"/>
      <c r="HW721" s="2"/>
      <c r="HX721" s="2"/>
      <c r="HY721" s="2"/>
      <c r="HZ721" s="2"/>
      <c r="IA721" s="2"/>
      <c r="IB721" s="2"/>
      <c r="IC721" s="2"/>
      <c r="ID721" s="2"/>
      <c r="IE721" s="2"/>
      <c r="IF721" s="2"/>
      <c r="IG721" s="2"/>
      <c r="IH721" s="2"/>
      <c r="II721" s="2"/>
      <c r="IJ721" s="2"/>
      <c r="IK721" s="2"/>
      <c r="IL721" s="2"/>
      <c r="IM721" s="2"/>
      <c r="IN721" s="2"/>
      <c r="IO721" s="2"/>
      <c r="IP721" s="2"/>
      <c r="IQ721" s="2"/>
      <c r="IR721" s="2"/>
      <c r="IS721" s="2"/>
    </row>
    <row r="722" spans="1:253" s="34" customFormat="1" ht="12.75" x14ac:dyDescent="0.2">
      <c r="A722" s="3"/>
      <c r="B722" s="5"/>
      <c r="C722" s="5"/>
      <c r="D722" s="5"/>
      <c r="E722" s="4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  <c r="CA722" s="2"/>
      <c r="CB722" s="2"/>
      <c r="CC722" s="2"/>
      <c r="CD722" s="2"/>
      <c r="CE722" s="2"/>
      <c r="CF722" s="2"/>
      <c r="CG722" s="2"/>
      <c r="CH722" s="2"/>
      <c r="CI722" s="2"/>
      <c r="CJ722" s="2"/>
      <c r="CK722" s="2"/>
      <c r="CL722" s="2"/>
      <c r="CM722" s="2"/>
      <c r="CN722" s="2"/>
      <c r="CO722" s="2"/>
      <c r="CP722" s="2"/>
      <c r="CQ722" s="2"/>
      <c r="CR722" s="2"/>
      <c r="CS722" s="2"/>
      <c r="CT722" s="2"/>
      <c r="CU722" s="2"/>
      <c r="CV722" s="2"/>
      <c r="CW722" s="2"/>
      <c r="CX722" s="2"/>
      <c r="CY722" s="2"/>
      <c r="CZ722" s="2"/>
      <c r="DA722" s="2"/>
      <c r="DB722" s="2"/>
      <c r="DC722" s="2"/>
      <c r="DD722" s="2"/>
      <c r="DE722" s="2"/>
      <c r="DF722" s="2"/>
      <c r="DG722" s="2"/>
      <c r="DH722" s="2"/>
      <c r="DI722" s="2"/>
      <c r="DJ722" s="2"/>
      <c r="DK722" s="2"/>
      <c r="DL722" s="2"/>
      <c r="DM722" s="2"/>
      <c r="DN722" s="2"/>
      <c r="DO722" s="2"/>
      <c r="DP722" s="2"/>
      <c r="DQ722" s="2"/>
      <c r="DR722" s="2"/>
      <c r="DS722" s="2"/>
      <c r="DT722" s="2"/>
      <c r="DU722" s="2"/>
      <c r="DV722" s="2"/>
      <c r="DW722" s="2"/>
      <c r="DX722" s="2"/>
      <c r="DY722" s="2"/>
      <c r="DZ722" s="2"/>
      <c r="EA722" s="2"/>
      <c r="EB722" s="2"/>
      <c r="EC722" s="2"/>
      <c r="ED722" s="2"/>
      <c r="EE722" s="2"/>
      <c r="EF722" s="2"/>
      <c r="EG722" s="2"/>
      <c r="EH722" s="2"/>
      <c r="EI722" s="2"/>
      <c r="EJ722" s="2"/>
      <c r="EK722" s="2"/>
      <c r="EL722" s="2"/>
      <c r="EM722" s="2"/>
      <c r="EN722" s="2"/>
      <c r="EO722" s="2"/>
      <c r="EP722" s="2"/>
      <c r="EQ722" s="2"/>
      <c r="ER722" s="2"/>
      <c r="ES722" s="2"/>
      <c r="ET722" s="2"/>
      <c r="EU722" s="2"/>
      <c r="EV722" s="2"/>
      <c r="EW722" s="2"/>
      <c r="EX722" s="2"/>
      <c r="EY722" s="2"/>
      <c r="EZ722" s="2"/>
      <c r="FA722" s="2"/>
      <c r="FB722" s="2"/>
      <c r="FC722" s="2"/>
      <c r="FD722" s="2"/>
      <c r="FE722" s="2"/>
      <c r="FF722" s="2"/>
      <c r="FG722" s="2"/>
      <c r="FH722" s="2"/>
      <c r="FI722" s="2"/>
      <c r="FJ722" s="2"/>
      <c r="FK722" s="2"/>
      <c r="FL722" s="2"/>
      <c r="FM722" s="2"/>
      <c r="FN722" s="2"/>
      <c r="FO722" s="2"/>
      <c r="FP722" s="2"/>
      <c r="FQ722" s="2"/>
      <c r="FR722" s="2"/>
      <c r="FS722" s="2"/>
      <c r="FT722" s="2"/>
      <c r="FU722" s="2"/>
      <c r="FV722" s="2"/>
      <c r="FW722" s="2"/>
      <c r="FX722" s="2"/>
      <c r="FY722" s="2"/>
      <c r="FZ722" s="2"/>
      <c r="GA722" s="2"/>
      <c r="GB722" s="2"/>
      <c r="GC722" s="2"/>
      <c r="GD722" s="2"/>
      <c r="GE722" s="2"/>
      <c r="GF722" s="2"/>
      <c r="GG722" s="2"/>
      <c r="GH722" s="2"/>
      <c r="GI722" s="2"/>
      <c r="GJ722" s="2"/>
      <c r="GK722" s="2"/>
      <c r="GL722" s="2"/>
      <c r="GM722" s="2"/>
      <c r="GN722" s="2"/>
      <c r="GO722" s="2"/>
      <c r="GP722" s="2"/>
      <c r="GQ722" s="2"/>
      <c r="GR722" s="2"/>
      <c r="GS722" s="2"/>
      <c r="GT722" s="2"/>
      <c r="GU722" s="2"/>
      <c r="GV722" s="2"/>
      <c r="GW722" s="2"/>
      <c r="GX722" s="2"/>
      <c r="GY722" s="2"/>
      <c r="GZ722" s="2"/>
      <c r="HA722" s="2"/>
      <c r="HB722" s="2"/>
      <c r="HC722" s="2"/>
      <c r="HD722" s="2"/>
      <c r="HE722" s="2"/>
      <c r="HF722" s="2"/>
      <c r="HG722" s="2"/>
      <c r="HH722" s="2"/>
      <c r="HI722" s="2"/>
      <c r="HJ722" s="2"/>
      <c r="HK722" s="2"/>
      <c r="HL722" s="2"/>
      <c r="HM722" s="2"/>
      <c r="HN722" s="2"/>
      <c r="HO722" s="2"/>
      <c r="HP722" s="2"/>
      <c r="HQ722" s="2"/>
      <c r="HR722" s="2"/>
      <c r="HS722" s="2"/>
      <c r="HT722" s="2"/>
      <c r="HU722" s="2"/>
      <c r="HV722" s="2"/>
      <c r="HW722" s="2"/>
      <c r="HX722" s="2"/>
      <c r="HY722" s="2"/>
      <c r="HZ722" s="2"/>
      <c r="IA722" s="2"/>
      <c r="IB722" s="2"/>
      <c r="IC722" s="2"/>
      <c r="ID722" s="2"/>
      <c r="IE722" s="2"/>
      <c r="IF722" s="2"/>
      <c r="IG722" s="2"/>
      <c r="IH722" s="2"/>
      <c r="II722" s="2"/>
      <c r="IJ722" s="2"/>
      <c r="IK722" s="2"/>
      <c r="IL722" s="2"/>
      <c r="IM722" s="2"/>
      <c r="IN722" s="2"/>
      <c r="IO722" s="2"/>
      <c r="IP722" s="2"/>
      <c r="IQ722" s="2"/>
      <c r="IR722" s="2"/>
      <c r="IS722" s="2"/>
    </row>
    <row r="723" spans="1:253" s="34" customFormat="1" ht="12.75" x14ac:dyDescent="0.2">
      <c r="A723" s="3"/>
      <c r="B723" s="5"/>
      <c r="C723" s="5"/>
      <c r="D723" s="5"/>
      <c r="E723" s="4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  <c r="CA723" s="2"/>
      <c r="CB723" s="2"/>
      <c r="CC723" s="2"/>
      <c r="CD723" s="2"/>
      <c r="CE723" s="2"/>
      <c r="CF723" s="2"/>
      <c r="CG723" s="2"/>
      <c r="CH723" s="2"/>
      <c r="CI723" s="2"/>
      <c r="CJ723" s="2"/>
      <c r="CK723" s="2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  <c r="CZ723" s="2"/>
      <c r="DA723" s="2"/>
      <c r="DB723" s="2"/>
      <c r="DC723" s="2"/>
      <c r="DD723" s="2"/>
      <c r="DE723" s="2"/>
      <c r="DF723" s="2"/>
      <c r="DG723" s="2"/>
      <c r="DH723" s="2"/>
      <c r="DI723" s="2"/>
      <c r="DJ723" s="2"/>
      <c r="DK723" s="2"/>
      <c r="DL723" s="2"/>
      <c r="DM723" s="2"/>
      <c r="DN723" s="2"/>
      <c r="DO723" s="2"/>
      <c r="DP723" s="2"/>
      <c r="DQ723" s="2"/>
      <c r="DR723" s="2"/>
      <c r="DS723" s="2"/>
      <c r="DT723" s="2"/>
      <c r="DU723" s="2"/>
      <c r="DV723" s="2"/>
      <c r="DW723" s="2"/>
      <c r="DX723" s="2"/>
      <c r="DY723" s="2"/>
      <c r="DZ723" s="2"/>
      <c r="EA723" s="2"/>
      <c r="EB723" s="2"/>
      <c r="EC723" s="2"/>
      <c r="ED723" s="2"/>
      <c r="EE723" s="2"/>
      <c r="EF723" s="2"/>
      <c r="EG723" s="2"/>
      <c r="EH723" s="2"/>
      <c r="EI723" s="2"/>
      <c r="EJ723" s="2"/>
      <c r="EK723" s="2"/>
      <c r="EL723" s="2"/>
      <c r="EM723" s="2"/>
      <c r="EN723" s="2"/>
      <c r="EO723" s="2"/>
      <c r="EP723" s="2"/>
      <c r="EQ723" s="2"/>
      <c r="ER723" s="2"/>
      <c r="ES723" s="2"/>
      <c r="ET723" s="2"/>
      <c r="EU723" s="2"/>
      <c r="EV723" s="2"/>
      <c r="EW723" s="2"/>
      <c r="EX723" s="2"/>
      <c r="EY723" s="2"/>
      <c r="EZ723" s="2"/>
      <c r="FA723" s="2"/>
      <c r="FB723" s="2"/>
      <c r="FC723" s="2"/>
      <c r="FD723" s="2"/>
      <c r="FE723" s="2"/>
      <c r="FF723" s="2"/>
      <c r="FG723" s="2"/>
      <c r="FH723" s="2"/>
      <c r="FI723" s="2"/>
      <c r="FJ723" s="2"/>
      <c r="FK723" s="2"/>
      <c r="FL723" s="2"/>
      <c r="FM723" s="2"/>
      <c r="FN723" s="2"/>
      <c r="FO723" s="2"/>
      <c r="FP723" s="2"/>
      <c r="FQ723" s="2"/>
      <c r="FR723" s="2"/>
      <c r="FS723" s="2"/>
      <c r="FT723" s="2"/>
      <c r="FU723" s="2"/>
      <c r="FV723" s="2"/>
      <c r="FW723" s="2"/>
      <c r="FX723" s="2"/>
      <c r="FY723" s="2"/>
      <c r="FZ723" s="2"/>
      <c r="GA723" s="2"/>
      <c r="GB723" s="2"/>
      <c r="GC723" s="2"/>
      <c r="GD723" s="2"/>
      <c r="GE723" s="2"/>
      <c r="GF723" s="2"/>
      <c r="GG723" s="2"/>
      <c r="GH723" s="2"/>
      <c r="GI723" s="2"/>
      <c r="GJ723" s="2"/>
      <c r="GK723" s="2"/>
      <c r="GL723" s="2"/>
      <c r="GM723" s="2"/>
      <c r="GN723" s="2"/>
      <c r="GO723" s="2"/>
      <c r="GP723" s="2"/>
      <c r="GQ723" s="2"/>
      <c r="GR723" s="2"/>
      <c r="GS723" s="2"/>
      <c r="GT723" s="2"/>
      <c r="GU723" s="2"/>
      <c r="GV723" s="2"/>
      <c r="GW723" s="2"/>
      <c r="GX723" s="2"/>
      <c r="GY723" s="2"/>
      <c r="GZ723" s="2"/>
      <c r="HA723" s="2"/>
      <c r="HB723" s="2"/>
      <c r="HC723" s="2"/>
      <c r="HD723" s="2"/>
      <c r="HE723" s="2"/>
      <c r="HF723" s="2"/>
      <c r="HG723" s="2"/>
      <c r="HH723" s="2"/>
      <c r="HI723" s="2"/>
      <c r="HJ723" s="2"/>
      <c r="HK723" s="2"/>
      <c r="HL723" s="2"/>
      <c r="HM723" s="2"/>
      <c r="HN723" s="2"/>
      <c r="HO723" s="2"/>
      <c r="HP723" s="2"/>
      <c r="HQ723" s="2"/>
      <c r="HR723" s="2"/>
      <c r="HS723" s="2"/>
      <c r="HT723" s="2"/>
      <c r="HU723" s="2"/>
      <c r="HV723" s="2"/>
      <c r="HW723" s="2"/>
      <c r="HX723" s="2"/>
      <c r="HY723" s="2"/>
      <c r="HZ723" s="2"/>
      <c r="IA723" s="2"/>
      <c r="IB723" s="2"/>
      <c r="IC723" s="2"/>
      <c r="ID723" s="2"/>
      <c r="IE723" s="2"/>
      <c r="IF723" s="2"/>
      <c r="IG723" s="2"/>
      <c r="IH723" s="2"/>
      <c r="II723" s="2"/>
      <c r="IJ723" s="2"/>
      <c r="IK723" s="2"/>
      <c r="IL723" s="2"/>
      <c r="IM723" s="2"/>
      <c r="IN723" s="2"/>
      <c r="IO723" s="2"/>
      <c r="IP723" s="2"/>
      <c r="IQ723" s="2"/>
      <c r="IR723" s="2"/>
      <c r="IS723" s="2"/>
    </row>
    <row r="724" spans="1:253" s="34" customFormat="1" ht="12.75" x14ac:dyDescent="0.2">
      <c r="A724" s="3"/>
      <c r="B724" s="5"/>
      <c r="C724" s="5"/>
      <c r="D724" s="5"/>
      <c r="E724" s="4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  <c r="CA724" s="2"/>
      <c r="CB724" s="2"/>
      <c r="CC724" s="2"/>
      <c r="CD724" s="2"/>
      <c r="CE724" s="2"/>
      <c r="CF724" s="2"/>
      <c r="CG724" s="2"/>
      <c r="CH724" s="2"/>
      <c r="CI724" s="2"/>
      <c r="CJ724" s="2"/>
      <c r="CK724" s="2"/>
      <c r="CL724" s="2"/>
      <c r="CM724" s="2"/>
      <c r="CN724" s="2"/>
      <c r="CO724" s="2"/>
      <c r="CP724" s="2"/>
      <c r="CQ724" s="2"/>
      <c r="CR724" s="2"/>
      <c r="CS724" s="2"/>
      <c r="CT724" s="2"/>
      <c r="CU724" s="2"/>
      <c r="CV724" s="2"/>
      <c r="CW724" s="2"/>
      <c r="CX724" s="2"/>
      <c r="CY724" s="2"/>
      <c r="CZ724" s="2"/>
      <c r="DA724" s="2"/>
      <c r="DB724" s="2"/>
      <c r="DC724" s="2"/>
      <c r="DD724" s="2"/>
      <c r="DE724" s="2"/>
      <c r="DF724" s="2"/>
      <c r="DG724" s="2"/>
      <c r="DH724" s="2"/>
      <c r="DI724" s="2"/>
      <c r="DJ724" s="2"/>
      <c r="DK724" s="2"/>
      <c r="DL724" s="2"/>
      <c r="DM724" s="2"/>
      <c r="DN724" s="2"/>
      <c r="DO724" s="2"/>
      <c r="DP724" s="2"/>
      <c r="DQ724" s="2"/>
      <c r="DR724" s="2"/>
      <c r="DS724" s="2"/>
      <c r="DT724" s="2"/>
      <c r="DU724" s="2"/>
      <c r="DV724" s="2"/>
      <c r="DW724" s="2"/>
      <c r="DX724" s="2"/>
      <c r="DY724" s="2"/>
      <c r="DZ724" s="2"/>
      <c r="EA724" s="2"/>
      <c r="EB724" s="2"/>
      <c r="EC724" s="2"/>
      <c r="ED724" s="2"/>
      <c r="EE724" s="2"/>
      <c r="EF724" s="2"/>
      <c r="EG724" s="2"/>
      <c r="EH724" s="2"/>
      <c r="EI724" s="2"/>
      <c r="EJ724" s="2"/>
      <c r="EK724" s="2"/>
      <c r="EL724" s="2"/>
      <c r="EM724" s="2"/>
      <c r="EN724" s="2"/>
      <c r="EO724" s="2"/>
      <c r="EP724" s="2"/>
      <c r="EQ724" s="2"/>
      <c r="ER724" s="2"/>
      <c r="ES724" s="2"/>
      <c r="ET724" s="2"/>
      <c r="EU724" s="2"/>
      <c r="EV724" s="2"/>
      <c r="EW724" s="2"/>
      <c r="EX724" s="2"/>
      <c r="EY724" s="2"/>
      <c r="EZ724" s="2"/>
      <c r="FA724" s="2"/>
      <c r="FB724" s="2"/>
      <c r="FC724" s="2"/>
      <c r="FD724" s="2"/>
      <c r="FE724" s="2"/>
      <c r="FF724" s="2"/>
      <c r="FG724" s="2"/>
      <c r="FH724" s="2"/>
      <c r="FI724" s="2"/>
      <c r="FJ724" s="2"/>
      <c r="FK724" s="2"/>
      <c r="FL724" s="2"/>
      <c r="FM724" s="2"/>
      <c r="FN724" s="2"/>
      <c r="FO724" s="2"/>
      <c r="FP724" s="2"/>
      <c r="FQ724" s="2"/>
      <c r="FR724" s="2"/>
      <c r="FS724" s="2"/>
      <c r="FT724" s="2"/>
      <c r="FU724" s="2"/>
      <c r="FV724" s="2"/>
      <c r="FW724" s="2"/>
      <c r="FX724" s="2"/>
      <c r="FY724" s="2"/>
      <c r="FZ724" s="2"/>
      <c r="GA724" s="2"/>
      <c r="GB724" s="2"/>
      <c r="GC724" s="2"/>
      <c r="GD724" s="2"/>
      <c r="GE724" s="2"/>
      <c r="GF724" s="2"/>
      <c r="GG724" s="2"/>
      <c r="GH724" s="2"/>
      <c r="GI724" s="2"/>
      <c r="GJ724" s="2"/>
      <c r="GK724" s="2"/>
      <c r="GL724" s="2"/>
      <c r="GM724" s="2"/>
      <c r="GN724" s="2"/>
      <c r="GO724" s="2"/>
      <c r="GP724" s="2"/>
      <c r="GQ724" s="2"/>
      <c r="GR724" s="2"/>
      <c r="GS724" s="2"/>
      <c r="GT724" s="2"/>
      <c r="GU724" s="2"/>
      <c r="GV724" s="2"/>
      <c r="GW724" s="2"/>
      <c r="GX724" s="2"/>
      <c r="GY724" s="2"/>
      <c r="GZ724" s="2"/>
      <c r="HA724" s="2"/>
      <c r="HB724" s="2"/>
      <c r="HC724" s="2"/>
      <c r="HD724" s="2"/>
      <c r="HE724" s="2"/>
      <c r="HF724" s="2"/>
      <c r="HG724" s="2"/>
      <c r="HH724" s="2"/>
      <c r="HI724" s="2"/>
      <c r="HJ724" s="2"/>
      <c r="HK724" s="2"/>
      <c r="HL724" s="2"/>
      <c r="HM724" s="2"/>
      <c r="HN724" s="2"/>
      <c r="HO724" s="2"/>
      <c r="HP724" s="2"/>
      <c r="HQ724" s="2"/>
      <c r="HR724" s="2"/>
      <c r="HS724" s="2"/>
      <c r="HT724" s="2"/>
      <c r="HU724" s="2"/>
      <c r="HV724" s="2"/>
      <c r="HW724" s="2"/>
      <c r="HX724" s="2"/>
      <c r="HY724" s="2"/>
      <c r="HZ724" s="2"/>
      <c r="IA724" s="2"/>
      <c r="IB724" s="2"/>
      <c r="IC724" s="2"/>
      <c r="ID724" s="2"/>
      <c r="IE724" s="2"/>
      <c r="IF724" s="2"/>
      <c r="IG724" s="2"/>
      <c r="IH724" s="2"/>
      <c r="II724" s="2"/>
      <c r="IJ724" s="2"/>
      <c r="IK724" s="2"/>
      <c r="IL724" s="2"/>
      <c r="IM724" s="2"/>
      <c r="IN724" s="2"/>
      <c r="IO724" s="2"/>
      <c r="IP724" s="2"/>
      <c r="IQ724" s="2"/>
      <c r="IR724" s="2"/>
      <c r="IS724" s="2"/>
    </row>
    <row r="725" spans="1:253" s="34" customFormat="1" ht="12.75" x14ac:dyDescent="0.2">
      <c r="A725" s="3"/>
      <c r="B725" s="5"/>
      <c r="C725" s="5"/>
      <c r="D725" s="5"/>
      <c r="E725" s="4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  <c r="CA725" s="2"/>
      <c r="CB725" s="2"/>
      <c r="CC725" s="2"/>
      <c r="CD725" s="2"/>
      <c r="CE725" s="2"/>
      <c r="CF725" s="2"/>
      <c r="CG725" s="2"/>
      <c r="CH725" s="2"/>
      <c r="CI725" s="2"/>
      <c r="CJ725" s="2"/>
      <c r="CK725" s="2"/>
      <c r="CL725" s="2"/>
      <c r="CM725" s="2"/>
      <c r="CN725" s="2"/>
      <c r="CO725" s="2"/>
      <c r="CP725" s="2"/>
      <c r="CQ725" s="2"/>
      <c r="CR725" s="2"/>
      <c r="CS725" s="2"/>
      <c r="CT725" s="2"/>
      <c r="CU725" s="2"/>
      <c r="CV725" s="2"/>
      <c r="CW725" s="2"/>
      <c r="CX725" s="2"/>
      <c r="CY725" s="2"/>
      <c r="CZ725" s="2"/>
      <c r="DA725" s="2"/>
      <c r="DB725" s="2"/>
      <c r="DC725" s="2"/>
      <c r="DD725" s="2"/>
      <c r="DE725" s="2"/>
      <c r="DF725" s="2"/>
      <c r="DG725" s="2"/>
      <c r="DH725" s="2"/>
      <c r="DI725" s="2"/>
      <c r="DJ725" s="2"/>
      <c r="DK725" s="2"/>
      <c r="DL725" s="2"/>
      <c r="DM725" s="2"/>
      <c r="DN725" s="2"/>
      <c r="DO725" s="2"/>
      <c r="DP725" s="2"/>
      <c r="DQ725" s="2"/>
      <c r="DR725" s="2"/>
      <c r="DS725" s="2"/>
      <c r="DT725" s="2"/>
      <c r="DU725" s="2"/>
      <c r="DV725" s="2"/>
      <c r="DW725" s="2"/>
      <c r="DX725" s="2"/>
      <c r="DY725" s="2"/>
      <c r="DZ725" s="2"/>
      <c r="EA725" s="2"/>
      <c r="EB725" s="2"/>
      <c r="EC725" s="2"/>
      <c r="ED725" s="2"/>
      <c r="EE725" s="2"/>
      <c r="EF725" s="2"/>
      <c r="EG725" s="2"/>
      <c r="EH725" s="2"/>
      <c r="EI725" s="2"/>
      <c r="EJ725" s="2"/>
      <c r="EK725" s="2"/>
      <c r="EL725" s="2"/>
      <c r="EM725" s="2"/>
      <c r="EN725" s="2"/>
      <c r="EO725" s="2"/>
      <c r="EP725" s="2"/>
      <c r="EQ725" s="2"/>
      <c r="ER725" s="2"/>
      <c r="ES725" s="2"/>
      <c r="ET725" s="2"/>
      <c r="EU725" s="2"/>
      <c r="EV725" s="2"/>
      <c r="EW725" s="2"/>
      <c r="EX725" s="2"/>
      <c r="EY725" s="2"/>
      <c r="EZ725" s="2"/>
      <c r="FA725" s="2"/>
      <c r="FB725" s="2"/>
      <c r="FC725" s="2"/>
      <c r="FD725" s="2"/>
      <c r="FE725" s="2"/>
      <c r="FF725" s="2"/>
      <c r="FG725" s="2"/>
      <c r="FH725" s="2"/>
      <c r="FI725" s="2"/>
      <c r="FJ725" s="2"/>
      <c r="FK725" s="2"/>
      <c r="FL725" s="2"/>
      <c r="FM725" s="2"/>
      <c r="FN725" s="2"/>
      <c r="FO725" s="2"/>
      <c r="FP725" s="2"/>
      <c r="FQ725" s="2"/>
      <c r="FR725" s="2"/>
      <c r="FS725" s="2"/>
      <c r="FT725" s="2"/>
      <c r="FU725" s="2"/>
      <c r="FV725" s="2"/>
      <c r="FW725" s="2"/>
      <c r="FX725" s="2"/>
      <c r="FY725" s="2"/>
      <c r="FZ725" s="2"/>
      <c r="GA725" s="2"/>
      <c r="GB725" s="2"/>
      <c r="GC725" s="2"/>
      <c r="GD725" s="2"/>
      <c r="GE725" s="2"/>
      <c r="GF725" s="2"/>
      <c r="GG725" s="2"/>
      <c r="GH725" s="2"/>
      <c r="GI725" s="2"/>
      <c r="GJ725" s="2"/>
      <c r="GK725" s="2"/>
      <c r="GL725" s="2"/>
      <c r="GM725" s="2"/>
      <c r="GN725" s="2"/>
      <c r="GO725" s="2"/>
      <c r="GP725" s="2"/>
      <c r="GQ725" s="2"/>
      <c r="GR725" s="2"/>
      <c r="GS725" s="2"/>
      <c r="GT725" s="2"/>
      <c r="GU725" s="2"/>
      <c r="GV725" s="2"/>
      <c r="GW725" s="2"/>
      <c r="GX725" s="2"/>
      <c r="GY725" s="2"/>
      <c r="GZ725" s="2"/>
      <c r="HA725" s="2"/>
      <c r="HB725" s="2"/>
      <c r="HC725" s="2"/>
      <c r="HD725" s="2"/>
      <c r="HE725" s="2"/>
      <c r="HF725" s="2"/>
      <c r="HG725" s="2"/>
      <c r="HH725" s="2"/>
      <c r="HI725" s="2"/>
      <c r="HJ725" s="2"/>
      <c r="HK725" s="2"/>
      <c r="HL725" s="2"/>
      <c r="HM725" s="2"/>
      <c r="HN725" s="2"/>
      <c r="HO725" s="2"/>
      <c r="HP725" s="2"/>
      <c r="HQ725" s="2"/>
      <c r="HR725" s="2"/>
      <c r="HS725" s="2"/>
      <c r="HT725" s="2"/>
      <c r="HU725" s="2"/>
      <c r="HV725" s="2"/>
      <c r="HW725" s="2"/>
      <c r="HX725" s="2"/>
      <c r="HY725" s="2"/>
      <c r="HZ725" s="2"/>
      <c r="IA725" s="2"/>
      <c r="IB725" s="2"/>
      <c r="IC725" s="2"/>
      <c r="ID725" s="2"/>
      <c r="IE725" s="2"/>
      <c r="IF725" s="2"/>
      <c r="IG725" s="2"/>
      <c r="IH725" s="2"/>
      <c r="II725" s="2"/>
      <c r="IJ725" s="2"/>
      <c r="IK725" s="2"/>
      <c r="IL725" s="2"/>
      <c r="IM725" s="2"/>
      <c r="IN725" s="2"/>
      <c r="IO725" s="2"/>
      <c r="IP725" s="2"/>
      <c r="IQ725" s="2"/>
      <c r="IR725" s="2"/>
      <c r="IS725" s="2"/>
    </row>
    <row r="726" spans="1:253" s="34" customFormat="1" ht="12.75" x14ac:dyDescent="0.2">
      <c r="A726" s="3"/>
      <c r="B726" s="5"/>
      <c r="C726" s="5"/>
      <c r="D726" s="5"/>
      <c r="E726" s="4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  <c r="CA726" s="2"/>
      <c r="CB726" s="2"/>
      <c r="CC726" s="2"/>
      <c r="CD726" s="2"/>
      <c r="CE726" s="2"/>
      <c r="CF726" s="2"/>
      <c r="CG726" s="2"/>
      <c r="CH726" s="2"/>
      <c r="CI726" s="2"/>
      <c r="CJ726" s="2"/>
      <c r="CK726" s="2"/>
      <c r="CL726" s="2"/>
      <c r="CM726" s="2"/>
      <c r="CN726" s="2"/>
      <c r="CO726" s="2"/>
      <c r="CP726" s="2"/>
      <c r="CQ726" s="2"/>
      <c r="CR726" s="2"/>
      <c r="CS726" s="2"/>
      <c r="CT726" s="2"/>
      <c r="CU726" s="2"/>
      <c r="CV726" s="2"/>
      <c r="CW726" s="2"/>
      <c r="CX726" s="2"/>
      <c r="CY726" s="2"/>
      <c r="CZ726" s="2"/>
      <c r="DA726" s="2"/>
      <c r="DB726" s="2"/>
      <c r="DC726" s="2"/>
      <c r="DD726" s="2"/>
      <c r="DE726" s="2"/>
      <c r="DF726" s="2"/>
      <c r="DG726" s="2"/>
      <c r="DH726" s="2"/>
      <c r="DI726" s="2"/>
      <c r="DJ726" s="2"/>
      <c r="DK726" s="2"/>
      <c r="DL726" s="2"/>
      <c r="DM726" s="2"/>
      <c r="DN726" s="2"/>
      <c r="DO726" s="2"/>
      <c r="DP726" s="2"/>
      <c r="DQ726" s="2"/>
      <c r="DR726" s="2"/>
      <c r="DS726" s="2"/>
      <c r="DT726" s="2"/>
      <c r="DU726" s="2"/>
      <c r="DV726" s="2"/>
      <c r="DW726" s="2"/>
      <c r="DX726" s="2"/>
      <c r="DY726" s="2"/>
      <c r="DZ726" s="2"/>
      <c r="EA726" s="2"/>
      <c r="EB726" s="2"/>
      <c r="EC726" s="2"/>
      <c r="ED726" s="2"/>
      <c r="EE726" s="2"/>
      <c r="EF726" s="2"/>
      <c r="EG726" s="2"/>
      <c r="EH726" s="2"/>
      <c r="EI726" s="2"/>
      <c r="EJ726" s="2"/>
      <c r="EK726" s="2"/>
      <c r="EL726" s="2"/>
      <c r="EM726" s="2"/>
      <c r="EN726" s="2"/>
      <c r="EO726" s="2"/>
      <c r="EP726" s="2"/>
      <c r="EQ726" s="2"/>
      <c r="ER726" s="2"/>
      <c r="ES726" s="2"/>
      <c r="ET726" s="2"/>
      <c r="EU726" s="2"/>
      <c r="EV726" s="2"/>
      <c r="EW726" s="2"/>
      <c r="EX726" s="2"/>
      <c r="EY726" s="2"/>
      <c r="EZ726" s="2"/>
      <c r="FA726" s="2"/>
      <c r="FB726" s="2"/>
      <c r="FC726" s="2"/>
      <c r="FD726" s="2"/>
      <c r="FE726" s="2"/>
      <c r="FF726" s="2"/>
      <c r="FG726" s="2"/>
      <c r="FH726" s="2"/>
      <c r="FI726" s="2"/>
      <c r="FJ726" s="2"/>
      <c r="FK726" s="2"/>
      <c r="FL726" s="2"/>
      <c r="FM726" s="2"/>
      <c r="FN726" s="2"/>
      <c r="FO726" s="2"/>
      <c r="FP726" s="2"/>
      <c r="FQ726" s="2"/>
      <c r="FR726" s="2"/>
      <c r="FS726" s="2"/>
      <c r="FT726" s="2"/>
      <c r="FU726" s="2"/>
      <c r="FV726" s="2"/>
      <c r="FW726" s="2"/>
      <c r="FX726" s="2"/>
      <c r="FY726" s="2"/>
      <c r="FZ726" s="2"/>
      <c r="GA726" s="2"/>
      <c r="GB726" s="2"/>
      <c r="GC726" s="2"/>
      <c r="GD726" s="2"/>
      <c r="GE726" s="2"/>
      <c r="GF726" s="2"/>
      <c r="GG726" s="2"/>
      <c r="GH726" s="2"/>
      <c r="GI726" s="2"/>
      <c r="GJ726" s="2"/>
      <c r="GK726" s="2"/>
      <c r="GL726" s="2"/>
      <c r="GM726" s="2"/>
      <c r="GN726" s="2"/>
      <c r="GO726" s="2"/>
      <c r="GP726" s="2"/>
      <c r="GQ726" s="2"/>
      <c r="GR726" s="2"/>
      <c r="GS726" s="2"/>
      <c r="GT726" s="2"/>
      <c r="GU726" s="2"/>
      <c r="GV726" s="2"/>
      <c r="GW726" s="2"/>
      <c r="GX726" s="2"/>
      <c r="GY726" s="2"/>
      <c r="GZ726" s="2"/>
      <c r="HA726" s="2"/>
      <c r="HB726" s="2"/>
      <c r="HC726" s="2"/>
      <c r="HD726" s="2"/>
      <c r="HE726" s="2"/>
      <c r="HF726" s="2"/>
      <c r="HG726" s="2"/>
      <c r="HH726" s="2"/>
      <c r="HI726" s="2"/>
      <c r="HJ726" s="2"/>
      <c r="HK726" s="2"/>
      <c r="HL726" s="2"/>
      <c r="HM726" s="2"/>
      <c r="HN726" s="2"/>
      <c r="HO726" s="2"/>
      <c r="HP726" s="2"/>
      <c r="HQ726" s="2"/>
      <c r="HR726" s="2"/>
      <c r="HS726" s="2"/>
      <c r="HT726" s="2"/>
      <c r="HU726" s="2"/>
      <c r="HV726" s="2"/>
      <c r="HW726" s="2"/>
      <c r="HX726" s="2"/>
      <c r="HY726" s="2"/>
      <c r="HZ726" s="2"/>
      <c r="IA726" s="2"/>
      <c r="IB726" s="2"/>
      <c r="IC726" s="2"/>
      <c r="ID726" s="2"/>
      <c r="IE726" s="2"/>
      <c r="IF726" s="2"/>
      <c r="IG726" s="2"/>
      <c r="IH726" s="2"/>
      <c r="II726" s="2"/>
      <c r="IJ726" s="2"/>
      <c r="IK726" s="2"/>
      <c r="IL726" s="2"/>
      <c r="IM726" s="2"/>
      <c r="IN726" s="2"/>
      <c r="IO726" s="2"/>
      <c r="IP726" s="2"/>
      <c r="IQ726" s="2"/>
      <c r="IR726" s="2"/>
      <c r="IS726" s="2"/>
    </row>
    <row r="727" spans="1:253" s="34" customFormat="1" ht="12.75" x14ac:dyDescent="0.2">
      <c r="A727" s="3"/>
      <c r="B727" s="5"/>
      <c r="C727" s="5"/>
      <c r="D727" s="5"/>
      <c r="E727" s="4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/>
      <c r="BY727" s="2"/>
      <c r="BZ727" s="2"/>
      <c r="CA727" s="2"/>
      <c r="CB727" s="2"/>
      <c r="CC727" s="2"/>
      <c r="CD727" s="2"/>
      <c r="CE727" s="2"/>
      <c r="CF727" s="2"/>
      <c r="CG727" s="2"/>
      <c r="CH727" s="2"/>
      <c r="CI727" s="2"/>
      <c r="CJ727" s="2"/>
      <c r="CK727" s="2"/>
      <c r="CL727" s="2"/>
      <c r="CM727" s="2"/>
      <c r="CN727" s="2"/>
      <c r="CO727" s="2"/>
      <c r="CP727" s="2"/>
      <c r="CQ727" s="2"/>
      <c r="CR727" s="2"/>
      <c r="CS727" s="2"/>
      <c r="CT727" s="2"/>
      <c r="CU727" s="2"/>
      <c r="CV727" s="2"/>
      <c r="CW727" s="2"/>
      <c r="CX727" s="2"/>
      <c r="CY727" s="2"/>
      <c r="CZ727" s="2"/>
      <c r="DA727" s="2"/>
      <c r="DB727" s="2"/>
      <c r="DC727" s="2"/>
      <c r="DD727" s="2"/>
      <c r="DE727" s="2"/>
      <c r="DF727" s="2"/>
      <c r="DG727" s="2"/>
      <c r="DH727" s="2"/>
      <c r="DI727" s="2"/>
      <c r="DJ727" s="2"/>
      <c r="DK727" s="2"/>
      <c r="DL727" s="2"/>
      <c r="DM727" s="2"/>
      <c r="DN727" s="2"/>
      <c r="DO727" s="2"/>
      <c r="DP727" s="2"/>
      <c r="DQ727" s="2"/>
      <c r="DR727" s="2"/>
      <c r="DS727" s="2"/>
      <c r="DT727" s="2"/>
      <c r="DU727" s="2"/>
      <c r="DV727" s="2"/>
      <c r="DW727" s="2"/>
      <c r="DX727" s="2"/>
      <c r="DY727" s="2"/>
      <c r="DZ727" s="2"/>
      <c r="EA727" s="2"/>
      <c r="EB727" s="2"/>
      <c r="EC727" s="2"/>
      <c r="ED727" s="2"/>
      <c r="EE727" s="2"/>
      <c r="EF727" s="2"/>
      <c r="EG727" s="2"/>
      <c r="EH727" s="2"/>
      <c r="EI727" s="2"/>
      <c r="EJ727" s="2"/>
      <c r="EK727" s="2"/>
      <c r="EL727" s="2"/>
      <c r="EM727" s="2"/>
      <c r="EN727" s="2"/>
      <c r="EO727" s="2"/>
      <c r="EP727" s="2"/>
      <c r="EQ727" s="2"/>
      <c r="ER727" s="2"/>
      <c r="ES727" s="2"/>
      <c r="ET727" s="2"/>
      <c r="EU727" s="2"/>
      <c r="EV727" s="2"/>
      <c r="EW727" s="2"/>
      <c r="EX727" s="2"/>
      <c r="EY727" s="2"/>
      <c r="EZ727" s="2"/>
      <c r="FA727" s="2"/>
      <c r="FB727" s="2"/>
      <c r="FC727" s="2"/>
      <c r="FD727" s="2"/>
      <c r="FE727" s="2"/>
      <c r="FF727" s="2"/>
      <c r="FG727" s="2"/>
      <c r="FH727" s="2"/>
      <c r="FI727" s="2"/>
      <c r="FJ727" s="2"/>
      <c r="FK727" s="2"/>
      <c r="FL727" s="2"/>
      <c r="FM727" s="2"/>
      <c r="FN727" s="2"/>
      <c r="FO727" s="2"/>
      <c r="FP727" s="2"/>
      <c r="FQ727" s="2"/>
      <c r="FR727" s="2"/>
      <c r="FS727" s="2"/>
      <c r="FT727" s="2"/>
      <c r="FU727" s="2"/>
      <c r="FV727" s="2"/>
      <c r="FW727" s="2"/>
      <c r="FX727" s="2"/>
      <c r="FY727" s="2"/>
      <c r="FZ727" s="2"/>
      <c r="GA727" s="2"/>
      <c r="GB727" s="2"/>
      <c r="GC727" s="2"/>
      <c r="GD727" s="2"/>
      <c r="GE727" s="2"/>
      <c r="GF727" s="2"/>
      <c r="GG727" s="2"/>
      <c r="GH727" s="2"/>
      <c r="GI727" s="2"/>
      <c r="GJ727" s="2"/>
      <c r="GK727" s="2"/>
      <c r="GL727" s="2"/>
      <c r="GM727" s="2"/>
      <c r="GN727" s="2"/>
      <c r="GO727" s="2"/>
      <c r="GP727" s="2"/>
      <c r="GQ727" s="2"/>
      <c r="GR727" s="2"/>
      <c r="GS727" s="2"/>
      <c r="GT727" s="2"/>
      <c r="GU727" s="2"/>
      <c r="GV727" s="2"/>
      <c r="GW727" s="2"/>
      <c r="GX727" s="2"/>
      <c r="GY727" s="2"/>
      <c r="GZ727" s="2"/>
      <c r="HA727" s="2"/>
      <c r="HB727" s="2"/>
      <c r="HC727" s="2"/>
      <c r="HD727" s="2"/>
      <c r="HE727" s="2"/>
      <c r="HF727" s="2"/>
      <c r="HG727" s="2"/>
      <c r="HH727" s="2"/>
      <c r="HI727" s="2"/>
      <c r="HJ727" s="2"/>
      <c r="HK727" s="2"/>
      <c r="HL727" s="2"/>
      <c r="HM727" s="2"/>
      <c r="HN727" s="2"/>
      <c r="HO727" s="2"/>
      <c r="HP727" s="2"/>
      <c r="HQ727" s="2"/>
      <c r="HR727" s="2"/>
      <c r="HS727" s="2"/>
      <c r="HT727" s="2"/>
      <c r="HU727" s="2"/>
      <c r="HV727" s="2"/>
      <c r="HW727" s="2"/>
      <c r="HX727" s="2"/>
      <c r="HY727" s="2"/>
      <c r="HZ727" s="2"/>
      <c r="IA727" s="2"/>
      <c r="IB727" s="2"/>
      <c r="IC727" s="2"/>
      <c r="ID727" s="2"/>
      <c r="IE727" s="2"/>
      <c r="IF727" s="2"/>
      <c r="IG727" s="2"/>
      <c r="IH727" s="2"/>
      <c r="II727" s="2"/>
      <c r="IJ727" s="2"/>
      <c r="IK727" s="2"/>
      <c r="IL727" s="2"/>
      <c r="IM727" s="2"/>
      <c r="IN727" s="2"/>
      <c r="IO727" s="2"/>
      <c r="IP727" s="2"/>
      <c r="IQ727" s="2"/>
      <c r="IR727" s="2"/>
      <c r="IS727" s="2"/>
    </row>
    <row r="728" spans="1:253" s="34" customFormat="1" ht="12.75" x14ac:dyDescent="0.2">
      <c r="A728" s="3"/>
      <c r="B728" s="5"/>
      <c r="C728" s="5"/>
      <c r="D728" s="5"/>
      <c r="E728" s="4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  <c r="CA728" s="2"/>
      <c r="CB728" s="2"/>
      <c r="CC728" s="2"/>
      <c r="CD728" s="2"/>
      <c r="CE728" s="2"/>
      <c r="CF728" s="2"/>
      <c r="CG728" s="2"/>
      <c r="CH728" s="2"/>
      <c r="CI728" s="2"/>
      <c r="CJ728" s="2"/>
      <c r="CK728" s="2"/>
      <c r="CL728" s="2"/>
      <c r="CM728" s="2"/>
      <c r="CN728" s="2"/>
      <c r="CO728" s="2"/>
      <c r="CP728" s="2"/>
      <c r="CQ728" s="2"/>
      <c r="CR728" s="2"/>
      <c r="CS728" s="2"/>
      <c r="CT728" s="2"/>
      <c r="CU728" s="2"/>
      <c r="CV728" s="2"/>
      <c r="CW728" s="2"/>
      <c r="CX728" s="2"/>
      <c r="CY728" s="2"/>
      <c r="CZ728" s="2"/>
      <c r="DA728" s="2"/>
      <c r="DB728" s="2"/>
      <c r="DC728" s="2"/>
      <c r="DD728" s="2"/>
      <c r="DE728" s="2"/>
      <c r="DF728" s="2"/>
      <c r="DG728" s="2"/>
      <c r="DH728" s="2"/>
      <c r="DI728" s="2"/>
      <c r="DJ728" s="2"/>
      <c r="DK728" s="2"/>
      <c r="DL728" s="2"/>
      <c r="DM728" s="2"/>
      <c r="DN728" s="2"/>
      <c r="DO728" s="2"/>
      <c r="DP728" s="2"/>
      <c r="DQ728" s="2"/>
      <c r="DR728" s="2"/>
      <c r="DS728" s="2"/>
      <c r="DT728" s="2"/>
      <c r="DU728" s="2"/>
      <c r="DV728" s="2"/>
      <c r="DW728" s="2"/>
      <c r="DX728" s="2"/>
      <c r="DY728" s="2"/>
      <c r="DZ728" s="2"/>
      <c r="EA728" s="2"/>
      <c r="EB728" s="2"/>
      <c r="EC728" s="2"/>
      <c r="ED728" s="2"/>
      <c r="EE728" s="2"/>
      <c r="EF728" s="2"/>
      <c r="EG728" s="2"/>
      <c r="EH728" s="2"/>
      <c r="EI728" s="2"/>
      <c r="EJ728" s="2"/>
      <c r="EK728" s="2"/>
      <c r="EL728" s="2"/>
      <c r="EM728" s="2"/>
      <c r="EN728" s="2"/>
      <c r="EO728" s="2"/>
      <c r="EP728" s="2"/>
      <c r="EQ728" s="2"/>
      <c r="ER728" s="2"/>
      <c r="ES728" s="2"/>
      <c r="ET728" s="2"/>
      <c r="EU728" s="2"/>
      <c r="EV728" s="2"/>
      <c r="EW728" s="2"/>
      <c r="EX728" s="2"/>
      <c r="EY728" s="2"/>
      <c r="EZ728" s="2"/>
      <c r="FA728" s="2"/>
      <c r="FB728" s="2"/>
      <c r="FC728" s="2"/>
      <c r="FD728" s="2"/>
      <c r="FE728" s="2"/>
      <c r="FF728" s="2"/>
      <c r="FG728" s="2"/>
      <c r="FH728" s="2"/>
      <c r="FI728" s="2"/>
      <c r="FJ728" s="2"/>
      <c r="FK728" s="2"/>
      <c r="FL728" s="2"/>
      <c r="FM728" s="2"/>
      <c r="FN728" s="2"/>
      <c r="FO728" s="2"/>
      <c r="FP728" s="2"/>
      <c r="FQ728" s="2"/>
      <c r="FR728" s="2"/>
      <c r="FS728" s="2"/>
      <c r="FT728" s="2"/>
      <c r="FU728" s="2"/>
      <c r="FV728" s="2"/>
      <c r="FW728" s="2"/>
      <c r="FX728" s="2"/>
      <c r="FY728" s="2"/>
      <c r="FZ728" s="2"/>
      <c r="GA728" s="2"/>
      <c r="GB728" s="2"/>
      <c r="GC728" s="2"/>
      <c r="GD728" s="2"/>
      <c r="GE728" s="2"/>
      <c r="GF728" s="2"/>
      <c r="GG728" s="2"/>
      <c r="GH728" s="2"/>
      <c r="GI728" s="2"/>
      <c r="GJ728" s="2"/>
      <c r="GK728" s="2"/>
      <c r="GL728" s="2"/>
      <c r="GM728" s="2"/>
      <c r="GN728" s="2"/>
      <c r="GO728" s="2"/>
      <c r="GP728" s="2"/>
      <c r="GQ728" s="2"/>
      <c r="GR728" s="2"/>
      <c r="GS728" s="2"/>
      <c r="GT728" s="2"/>
      <c r="GU728" s="2"/>
      <c r="GV728" s="2"/>
      <c r="GW728" s="2"/>
      <c r="GX728" s="2"/>
      <c r="GY728" s="2"/>
      <c r="GZ728" s="2"/>
      <c r="HA728" s="2"/>
      <c r="HB728" s="2"/>
      <c r="HC728" s="2"/>
      <c r="HD728" s="2"/>
      <c r="HE728" s="2"/>
      <c r="HF728" s="2"/>
      <c r="HG728" s="2"/>
      <c r="HH728" s="2"/>
      <c r="HI728" s="2"/>
      <c r="HJ728" s="2"/>
      <c r="HK728" s="2"/>
      <c r="HL728" s="2"/>
      <c r="HM728" s="2"/>
      <c r="HN728" s="2"/>
      <c r="HO728" s="2"/>
      <c r="HP728" s="2"/>
      <c r="HQ728" s="2"/>
      <c r="HR728" s="2"/>
      <c r="HS728" s="2"/>
      <c r="HT728" s="2"/>
      <c r="HU728" s="2"/>
      <c r="HV728" s="2"/>
      <c r="HW728" s="2"/>
      <c r="HX728" s="2"/>
      <c r="HY728" s="2"/>
      <c r="HZ728" s="2"/>
      <c r="IA728" s="2"/>
      <c r="IB728" s="2"/>
      <c r="IC728" s="2"/>
      <c r="ID728" s="2"/>
      <c r="IE728" s="2"/>
      <c r="IF728" s="2"/>
      <c r="IG728" s="2"/>
      <c r="IH728" s="2"/>
      <c r="II728" s="2"/>
      <c r="IJ728" s="2"/>
      <c r="IK728" s="2"/>
      <c r="IL728" s="2"/>
      <c r="IM728" s="2"/>
      <c r="IN728" s="2"/>
      <c r="IO728" s="2"/>
      <c r="IP728" s="2"/>
      <c r="IQ728" s="2"/>
      <c r="IR728" s="2"/>
      <c r="IS728" s="2"/>
    </row>
    <row r="729" spans="1:253" s="34" customFormat="1" ht="12.75" x14ac:dyDescent="0.2">
      <c r="A729" s="3"/>
      <c r="B729" s="5"/>
      <c r="C729" s="5"/>
      <c r="D729" s="5"/>
      <c r="E729" s="4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  <c r="CA729" s="2"/>
      <c r="CB729" s="2"/>
      <c r="CC729" s="2"/>
      <c r="CD729" s="2"/>
      <c r="CE729" s="2"/>
      <c r="CF729" s="2"/>
      <c r="CG729" s="2"/>
      <c r="CH729" s="2"/>
      <c r="CI729" s="2"/>
      <c r="CJ729" s="2"/>
      <c r="CK729" s="2"/>
      <c r="CL729" s="2"/>
      <c r="CM729" s="2"/>
      <c r="CN729" s="2"/>
      <c r="CO729" s="2"/>
      <c r="CP729" s="2"/>
      <c r="CQ729" s="2"/>
      <c r="CR729" s="2"/>
      <c r="CS729" s="2"/>
      <c r="CT729" s="2"/>
      <c r="CU729" s="2"/>
      <c r="CV729" s="2"/>
      <c r="CW729" s="2"/>
      <c r="CX729" s="2"/>
      <c r="CY729" s="2"/>
      <c r="CZ729" s="2"/>
      <c r="DA729" s="2"/>
      <c r="DB729" s="2"/>
      <c r="DC729" s="2"/>
      <c r="DD729" s="2"/>
      <c r="DE729" s="2"/>
      <c r="DF729" s="2"/>
      <c r="DG729" s="2"/>
      <c r="DH729" s="2"/>
      <c r="DI729" s="2"/>
      <c r="DJ729" s="2"/>
      <c r="DK729" s="2"/>
      <c r="DL729" s="2"/>
      <c r="DM729" s="2"/>
      <c r="DN729" s="2"/>
      <c r="DO729" s="2"/>
      <c r="DP729" s="2"/>
      <c r="DQ729" s="2"/>
      <c r="DR729" s="2"/>
      <c r="DS729" s="2"/>
      <c r="DT729" s="2"/>
      <c r="DU729" s="2"/>
      <c r="DV729" s="2"/>
      <c r="DW729" s="2"/>
      <c r="DX729" s="2"/>
      <c r="DY729" s="2"/>
      <c r="DZ729" s="2"/>
      <c r="EA729" s="2"/>
      <c r="EB729" s="2"/>
      <c r="EC729" s="2"/>
      <c r="ED729" s="2"/>
      <c r="EE729" s="2"/>
      <c r="EF729" s="2"/>
      <c r="EG729" s="2"/>
      <c r="EH729" s="2"/>
      <c r="EI729" s="2"/>
      <c r="EJ729" s="2"/>
      <c r="EK729" s="2"/>
      <c r="EL729" s="2"/>
      <c r="EM729" s="2"/>
      <c r="EN729" s="2"/>
      <c r="EO729" s="2"/>
      <c r="EP729" s="2"/>
      <c r="EQ729" s="2"/>
      <c r="ER729" s="2"/>
      <c r="ES729" s="2"/>
      <c r="ET729" s="2"/>
      <c r="EU729" s="2"/>
      <c r="EV729" s="2"/>
      <c r="EW729" s="2"/>
      <c r="EX729" s="2"/>
      <c r="EY729" s="2"/>
      <c r="EZ729" s="2"/>
      <c r="FA729" s="2"/>
      <c r="FB729" s="2"/>
      <c r="FC729" s="2"/>
      <c r="FD729" s="2"/>
      <c r="FE729" s="2"/>
      <c r="FF729" s="2"/>
      <c r="FG729" s="2"/>
      <c r="FH729" s="2"/>
      <c r="FI729" s="2"/>
      <c r="FJ729" s="2"/>
      <c r="FK729" s="2"/>
      <c r="FL729" s="2"/>
      <c r="FM729" s="2"/>
      <c r="FN729" s="2"/>
      <c r="FO729" s="2"/>
      <c r="FP729" s="2"/>
      <c r="FQ729" s="2"/>
      <c r="FR729" s="2"/>
      <c r="FS729" s="2"/>
      <c r="FT729" s="2"/>
      <c r="FU729" s="2"/>
      <c r="FV729" s="2"/>
      <c r="FW729" s="2"/>
      <c r="FX729" s="2"/>
      <c r="FY729" s="2"/>
      <c r="FZ729" s="2"/>
      <c r="GA729" s="2"/>
      <c r="GB729" s="2"/>
      <c r="GC729" s="2"/>
      <c r="GD729" s="2"/>
      <c r="GE729" s="2"/>
      <c r="GF729" s="2"/>
      <c r="GG729" s="2"/>
      <c r="GH729" s="2"/>
      <c r="GI729" s="2"/>
      <c r="GJ729" s="2"/>
      <c r="GK729" s="2"/>
      <c r="GL729" s="2"/>
      <c r="GM729" s="2"/>
      <c r="GN729" s="2"/>
      <c r="GO729" s="2"/>
      <c r="GP729" s="2"/>
      <c r="GQ729" s="2"/>
      <c r="GR729" s="2"/>
      <c r="GS729" s="2"/>
      <c r="GT729" s="2"/>
      <c r="GU729" s="2"/>
      <c r="GV729" s="2"/>
      <c r="GW729" s="2"/>
      <c r="GX729" s="2"/>
      <c r="GY729" s="2"/>
      <c r="GZ729" s="2"/>
      <c r="HA729" s="2"/>
      <c r="HB729" s="2"/>
      <c r="HC729" s="2"/>
      <c r="HD729" s="2"/>
      <c r="HE729" s="2"/>
      <c r="HF729" s="2"/>
      <c r="HG729" s="2"/>
      <c r="HH729" s="2"/>
      <c r="HI729" s="2"/>
      <c r="HJ729" s="2"/>
      <c r="HK729" s="2"/>
      <c r="HL729" s="2"/>
      <c r="HM729" s="2"/>
      <c r="HN729" s="2"/>
      <c r="HO729" s="2"/>
      <c r="HP729" s="2"/>
      <c r="HQ729" s="2"/>
      <c r="HR729" s="2"/>
      <c r="HS729" s="2"/>
      <c r="HT729" s="2"/>
      <c r="HU729" s="2"/>
      <c r="HV729" s="2"/>
      <c r="HW729" s="2"/>
      <c r="HX729" s="2"/>
      <c r="HY729" s="2"/>
      <c r="HZ729" s="2"/>
      <c r="IA729" s="2"/>
      <c r="IB729" s="2"/>
      <c r="IC729" s="2"/>
      <c r="ID729" s="2"/>
      <c r="IE729" s="2"/>
      <c r="IF729" s="2"/>
      <c r="IG729" s="2"/>
      <c r="IH729" s="2"/>
      <c r="II729" s="2"/>
      <c r="IJ729" s="2"/>
      <c r="IK729" s="2"/>
      <c r="IL729" s="2"/>
      <c r="IM729" s="2"/>
      <c r="IN729" s="2"/>
      <c r="IO729" s="2"/>
      <c r="IP729" s="2"/>
      <c r="IQ729" s="2"/>
      <c r="IR729" s="2"/>
      <c r="IS729" s="2"/>
    </row>
    <row r="730" spans="1:253" s="34" customFormat="1" ht="12.75" x14ac:dyDescent="0.2">
      <c r="A730" s="3"/>
      <c r="B730" s="5"/>
      <c r="C730" s="5"/>
      <c r="D730" s="5"/>
      <c r="E730" s="4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  <c r="CA730" s="2"/>
      <c r="CB730" s="2"/>
      <c r="CC730" s="2"/>
      <c r="CD730" s="2"/>
      <c r="CE730" s="2"/>
      <c r="CF730" s="2"/>
      <c r="CG730" s="2"/>
      <c r="CH730" s="2"/>
      <c r="CI730" s="2"/>
      <c r="CJ730" s="2"/>
      <c r="CK730" s="2"/>
      <c r="CL730" s="2"/>
      <c r="CM730" s="2"/>
      <c r="CN730" s="2"/>
      <c r="CO730" s="2"/>
      <c r="CP730" s="2"/>
      <c r="CQ730" s="2"/>
      <c r="CR730" s="2"/>
      <c r="CS730" s="2"/>
      <c r="CT730" s="2"/>
      <c r="CU730" s="2"/>
      <c r="CV730" s="2"/>
      <c r="CW730" s="2"/>
      <c r="CX730" s="2"/>
      <c r="CY730" s="2"/>
      <c r="CZ730" s="2"/>
      <c r="DA730" s="2"/>
      <c r="DB730" s="2"/>
      <c r="DC730" s="2"/>
      <c r="DD730" s="2"/>
      <c r="DE730" s="2"/>
      <c r="DF730" s="2"/>
      <c r="DG730" s="2"/>
      <c r="DH730" s="2"/>
      <c r="DI730" s="2"/>
      <c r="DJ730" s="2"/>
      <c r="DK730" s="2"/>
      <c r="DL730" s="2"/>
      <c r="DM730" s="2"/>
      <c r="DN730" s="2"/>
      <c r="DO730" s="2"/>
      <c r="DP730" s="2"/>
      <c r="DQ730" s="2"/>
      <c r="DR730" s="2"/>
      <c r="DS730" s="2"/>
      <c r="DT730" s="2"/>
      <c r="DU730" s="2"/>
      <c r="DV730" s="2"/>
      <c r="DW730" s="2"/>
      <c r="DX730" s="2"/>
      <c r="DY730" s="2"/>
      <c r="DZ730" s="2"/>
      <c r="EA730" s="2"/>
      <c r="EB730" s="2"/>
      <c r="EC730" s="2"/>
      <c r="ED730" s="2"/>
      <c r="EE730" s="2"/>
      <c r="EF730" s="2"/>
      <c r="EG730" s="2"/>
      <c r="EH730" s="2"/>
      <c r="EI730" s="2"/>
      <c r="EJ730" s="2"/>
      <c r="EK730" s="2"/>
      <c r="EL730" s="2"/>
      <c r="EM730" s="2"/>
      <c r="EN730" s="2"/>
      <c r="EO730" s="2"/>
      <c r="EP730" s="2"/>
      <c r="EQ730" s="2"/>
      <c r="ER730" s="2"/>
      <c r="ES730" s="2"/>
      <c r="ET730" s="2"/>
      <c r="EU730" s="2"/>
      <c r="EV730" s="2"/>
      <c r="EW730" s="2"/>
      <c r="EX730" s="2"/>
      <c r="EY730" s="2"/>
      <c r="EZ730" s="2"/>
      <c r="FA730" s="2"/>
      <c r="FB730" s="2"/>
      <c r="FC730" s="2"/>
      <c r="FD730" s="2"/>
      <c r="FE730" s="2"/>
      <c r="FF730" s="2"/>
      <c r="FG730" s="2"/>
      <c r="FH730" s="2"/>
      <c r="FI730" s="2"/>
      <c r="FJ730" s="2"/>
      <c r="FK730" s="2"/>
      <c r="FL730" s="2"/>
      <c r="FM730" s="2"/>
      <c r="FN730" s="2"/>
      <c r="FO730" s="2"/>
      <c r="FP730" s="2"/>
      <c r="FQ730" s="2"/>
      <c r="FR730" s="2"/>
      <c r="FS730" s="2"/>
      <c r="FT730" s="2"/>
      <c r="FU730" s="2"/>
      <c r="FV730" s="2"/>
      <c r="FW730" s="2"/>
      <c r="FX730" s="2"/>
      <c r="FY730" s="2"/>
      <c r="FZ730" s="2"/>
      <c r="GA730" s="2"/>
      <c r="GB730" s="2"/>
      <c r="GC730" s="2"/>
      <c r="GD730" s="2"/>
      <c r="GE730" s="2"/>
      <c r="GF730" s="2"/>
      <c r="GG730" s="2"/>
      <c r="GH730" s="2"/>
      <c r="GI730" s="2"/>
      <c r="GJ730" s="2"/>
      <c r="GK730" s="2"/>
      <c r="GL730" s="2"/>
      <c r="GM730" s="2"/>
      <c r="GN730" s="2"/>
      <c r="GO730" s="2"/>
      <c r="GP730" s="2"/>
      <c r="GQ730" s="2"/>
      <c r="GR730" s="2"/>
      <c r="GS730" s="2"/>
      <c r="GT730" s="2"/>
      <c r="GU730" s="2"/>
      <c r="GV730" s="2"/>
      <c r="GW730" s="2"/>
      <c r="GX730" s="2"/>
      <c r="GY730" s="2"/>
      <c r="GZ730" s="2"/>
      <c r="HA730" s="2"/>
      <c r="HB730" s="2"/>
      <c r="HC730" s="2"/>
      <c r="HD730" s="2"/>
      <c r="HE730" s="2"/>
      <c r="HF730" s="2"/>
      <c r="HG730" s="2"/>
      <c r="HH730" s="2"/>
      <c r="HI730" s="2"/>
      <c r="HJ730" s="2"/>
      <c r="HK730" s="2"/>
      <c r="HL730" s="2"/>
      <c r="HM730" s="2"/>
      <c r="HN730" s="2"/>
      <c r="HO730" s="2"/>
      <c r="HP730" s="2"/>
      <c r="HQ730" s="2"/>
      <c r="HR730" s="2"/>
      <c r="HS730" s="2"/>
      <c r="HT730" s="2"/>
      <c r="HU730" s="2"/>
      <c r="HV730" s="2"/>
      <c r="HW730" s="2"/>
      <c r="HX730" s="2"/>
      <c r="HY730" s="2"/>
      <c r="HZ730" s="2"/>
      <c r="IA730" s="2"/>
      <c r="IB730" s="2"/>
      <c r="IC730" s="2"/>
      <c r="ID730" s="2"/>
      <c r="IE730" s="2"/>
      <c r="IF730" s="2"/>
      <c r="IG730" s="2"/>
      <c r="IH730" s="2"/>
      <c r="II730" s="2"/>
      <c r="IJ730" s="2"/>
      <c r="IK730" s="2"/>
      <c r="IL730" s="2"/>
      <c r="IM730" s="2"/>
      <c r="IN730" s="2"/>
      <c r="IO730" s="2"/>
      <c r="IP730" s="2"/>
      <c r="IQ730" s="2"/>
      <c r="IR730" s="2"/>
      <c r="IS730" s="2"/>
    </row>
    <row r="731" spans="1:253" s="34" customFormat="1" ht="12.75" x14ac:dyDescent="0.2">
      <c r="A731" s="3"/>
      <c r="B731" s="5"/>
      <c r="C731" s="5"/>
      <c r="D731" s="5"/>
      <c r="E731" s="4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  <c r="CA731" s="2"/>
      <c r="CB731" s="2"/>
      <c r="CC731" s="2"/>
      <c r="CD731" s="2"/>
      <c r="CE731" s="2"/>
      <c r="CF731" s="2"/>
      <c r="CG731" s="2"/>
      <c r="CH731" s="2"/>
      <c r="CI731" s="2"/>
      <c r="CJ731" s="2"/>
      <c r="CK731" s="2"/>
      <c r="CL731" s="2"/>
      <c r="CM731" s="2"/>
      <c r="CN731" s="2"/>
      <c r="CO731" s="2"/>
      <c r="CP731" s="2"/>
      <c r="CQ731" s="2"/>
      <c r="CR731" s="2"/>
      <c r="CS731" s="2"/>
      <c r="CT731" s="2"/>
      <c r="CU731" s="2"/>
      <c r="CV731" s="2"/>
      <c r="CW731" s="2"/>
      <c r="CX731" s="2"/>
      <c r="CY731" s="2"/>
      <c r="CZ731" s="2"/>
      <c r="DA731" s="2"/>
      <c r="DB731" s="2"/>
      <c r="DC731" s="2"/>
      <c r="DD731" s="2"/>
      <c r="DE731" s="2"/>
      <c r="DF731" s="2"/>
      <c r="DG731" s="2"/>
      <c r="DH731" s="2"/>
      <c r="DI731" s="2"/>
      <c r="DJ731" s="2"/>
      <c r="DK731" s="2"/>
      <c r="DL731" s="2"/>
      <c r="DM731" s="2"/>
      <c r="DN731" s="2"/>
      <c r="DO731" s="2"/>
      <c r="DP731" s="2"/>
      <c r="DQ731" s="2"/>
      <c r="DR731" s="2"/>
      <c r="DS731" s="2"/>
      <c r="DT731" s="2"/>
      <c r="DU731" s="2"/>
      <c r="DV731" s="2"/>
      <c r="DW731" s="2"/>
      <c r="DX731" s="2"/>
      <c r="DY731" s="2"/>
      <c r="DZ731" s="2"/>
      <c r="EA731" s="2"/>
      <c r="EB731" s="2"/>
      <c r="EC731" s="2"/>
      <c r="ED731" s="2"/>
      <c r="EE731" s="2"/>
      <c r="EF731" s="2"/>
      <c r="EG731" s="2"/>
      <c r="EH731" s="2"/>
      <c r="EI731" s="2"/>
      <c r="EJ731" s="2"/>
      <c r="EK731" s="2"/>
      <c r="EL731" s="2"/>
      <c r="EM731" s="2"/>
      <c r="EN731" s="2"/>
      <c r="EO731" s="2"/>
      <c r="EP731" s="2"/>
      <c r="EQ731" s="2"/>
      <c r="ER731" s="2"/>
      <c r="ES731" s="2"/>
      <c r="ET731" s="2"/>
      <c r="EU731" s="2"/>
      <c r="EV731" s="2"/>
      <c r="EW731" s="2"/>
      <c r="EX731" s="2"/>
      <c r="EY731" s="2"/>
      <c r="EZ731" s="2"/>
      <c r="FA731" s="2"/>
      <c r="FB731" s="2"/>
      <c r="FC731" s="2"/>
      <c r="FD731" s="2"/>
      <c r="FE731" s="2"/>
      <c r="FF731" s="2"/>
      <c r="FG731" s="2"/>
      <c r="FH731" s="2"/>
      <c r="FI731" s="2"/>
      <c r="FJ731" s="2"/>
      <c r="FK731" s="2"/>
      <c r="FL731" s="2"/>
      <c r="FM731" s="2"/>
      <c r="FN731" s="2"/>
      <c r="FO731" s="2"/>
      <c r="FP731" s="2"/>
      <c r="FQ731" s="2"/>
      <c r="FR731" s="2"/>
      <c r="FS731" s="2"/>
      <c r="FT731" s="2"/>
      <c r="FU731" s="2"/>
      <c r="FV731" s="2"/>
      <c r="FW731" s="2"/>
      <c r="FX731" s="2"/>
      <c r="FY731" s="2"/>
      <c r="FZ731" s="2"/>
      <c r="GA731" s="2"/>
      <c r="GB731" s="2"/>
      <c r="GC731" s="2"/>
      <c r="GD731" s="2"/>
      <c r="GE731" s="2"/>
      <c r="GF731" s="2"/>
      <c r="GG731" s="2"/>
      <c r="GH731" s="2"/>
      <c r="GI731" s="2"/>
      <c r="GJ731" s="2"/>
      <c r="GK731" s="2"/>
      <c r="GL731" s="2"/>
      <c r="GM731" s="2"/>
      <c r="GN731" s="2"/>
      <c r="GO731" s="2"/>
      <c r="GP731" s="2"/>
      <c r="GQ731" s="2"/>
      <c r="GR731" s="2"/>
      <c r="GS731" s="2"/>
      <c r="GT731" s="2"/>
      <c r="GU731" s="2"/>
      <c r="GV731" s="2"/>
      <c r="GW731" s="2"/>
      <c r="GX731" s="2"/>
      <c r="GY731" s="2"/>
      <c r="GZ731" s="2"/>
      <c r="HA731" s="2"/>
      <c r="HB731" s="2"/>
      <c r="HC731" s="2"/>
      <c r="HD731" s="2"/>
      <c r="HE731" s="2"/>
      <c r="HF731" s="2"/>
      <c r="HG731" s="2"/>
      <c r="HH731" s="2"/>
      <c r="HI731" s="2"/>
      <c r="HJ731" s="2"/>
      <c r="HK731" s="2"/>
      <c r="HL731" s="2"/>
      <c r="HM731" s="2"/>
      <c r="HN731" s="2"/>
      <c r="HO731" s="2"/>
      <c r="HP731" s="2"/>
      <c r="HQ731" s="2"/>
      <c r="HR731" s="2"/>
      <c r="HS731" s="2"/>
      <c r="HT731" s="2"/>
      <c r="HU731" s="2"/>
      <c r="HV731" s="2"/>
      <c r="HW731" s="2"/>
      <c r="HX731" s="2"/>
      <c r="HY731" s="2"/>
      <c r="HZ731" s="2"/>
      <c r="IA731" s="2"/>
      <c r="IB731" s="2"/>
      <c r="IC731" s="2"/>
      <c r="ID731" s="2"/>
      <c r="IE731" s="2"/>
      <c r="IF731" s="2"/>
      <c r="IG731" s="2"/>
      <c r="IH731" s="2"/>
      <c r="II731" s="2"/>
      <c r="IJ731" s="2"/>
      <c r="IK731" s="2"/>
      <c r="IL731" s="2"/>
      <c r="IM731" s="2"/>
      <c r="IN731" s="2"/>
      <c r="IO731" s="2"/>
      <c r="IP731" s="2"/>
      <c r="IQ731" s="2"/>
      <c r="IR731" s="2"/>
      <c r="IS731" s="2"/>
    </row>
    <row r="732" spans="1:253" s="34" customFormat="1" ht="12.75" x14ac:dyDescent="0.2">
      <c r="A732" s="3"/>
      <c r="B732" s="5"/>
      <c r="C732" s="5"/>
      <c r="D732" s="5"/>
      <c r="E732" s="4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  <c r="BM732" s="2"/>
      <c r="BN732" s="2"/>
      <c r="BO732" s="2"/>
      <c r="BP732" s="2"/>
      <c r="BQ732" s="2"/>
      <c r="BR732" s="2"/>
      <c r="BS732" s="2"/>
      <c r="BT732" s="2"/>
      <c r="BU732" s="2"/>
      <c r="BV732" s="2"/>
      <c r="BW732" s="2"/>
      <c r="BX732" s="2"/>
      <c r="BY732" s="2"/>
      <c r="BZ732" s="2"/>
      <c r="CA732" s="2"/>
      <c r="CB732" s="2"/>
      <c r="CC732" s="2"/>
      <c r="CD732" s="2"/>
      <c r="CE732" s="2"/>
      <c r="CF732" s="2"/>
      <c r="CG732" s="2"/>
      <c r="CH732" s="2"/>
      <c r="CI732" s="2"/>
      <c r="CJ732" s="2"/>
      <c r="CK732" s="2"/>
      <c r="CL732" s="2"/>
      <c r="CM732" s="2"/>
      <c r="CN732" s="2"/>
      <c r="CO732" s="2"/>
      <c r="CP732" s="2"/>
      <c r="CQ732" s="2"/>
      <c r="CR732" s="2"/>
      <c r="CS732" s="2"/>
      <c r="CT732" s="2"/>
      <c r="CU732" s="2"/>
      <c r="CV732" s="2"/>
      <c r="CW732" s="2"/>
      <c r="CX732" s="2"/>
      <c r="CY732" s="2"/>
      <c r="CZ732" s="2"/>
      <c r="DA732" s="2"/>
      <c r="DB732" s="2"/>
      <c r="DC732" s="2"/>
      <c r="DD732" s="2"/>
      <c r="DE732" s="2"/>
      <c r="DF732" s="2"/>
      <c r="DG732" s="2"/>
      <c r="DH732" s="2"/>
      <c r="DI732" s="2"/>
      <c r="DJ732" s="2"/>
      <c r="DK732" s="2"/>
      <c r="DL732" s="2"/>
      <c r="DM732" s="2"/>
      <c r="DN732" s="2"/>
      <c r="DO732" s="2"/>
      <c r="DP732" s="2"/>
      <c r="DQ732" s="2"/>
      <c r="DR732" s="2"/>
      <c r="DS732" s="2"/>
      <c r="DT732" s="2"/>
      <c r="DU732" s="2"/>
      <c r="DV732" s="2"/>
      <c r="DW732" s="2"/>
      <c r="DX732" s="2"/>
      <c r="DY732" s="2"/>
      <c r="DZ732" s="2"/>
      <c r="EA732" s="2"/>
      <c r="EB732" s="2"/>
      <c r="EC732" s="2"/>
      <c r="ED732" s="2"/>
      <c r="EE732" s="2"/>
      <c r="EF732" s="2"/>
      <c r="EG732" s="2"/>
      <c r="EH732" s="2"/>
      <c r="EI732" s="2"/>
      <c r="EJ732" s="2"/>
      <c r="EK732" s="2"/>
      <c r="EL732" s="2"/>
      <c r="EM732" s="2"/>
      <c r="EN732" s="2"/>
      <c r="EO732" s="2"/>
      <c r="EP732" s="2"/>
      <c r="EQ732" s="2"/>
      <c r="ER732" s="2"/>
      <c r="ES732" s="2"/>
      <c r="ET732" s="2"/>
      <c r="EU732" s="2"/>
      <c r="EV732" s="2"/>
      <c r="EW732" s="2"/>
      <c r="EX732" s="2"/>
      <c r="EY732" s="2"/>
      <c r="EZ732" s="2"/>
      <c r="FA732" s="2"/>
      <c r="FB732" s="2"/>
      <c r="FC732" s="2"/>
      <c r="FD732" s="2"/>
      <c r="FE732" s="2"/>
      <c r="FF732" s="2"/>
      <c r="FG732" s="2"/>
      <c r="FH732" s="2"/>
      <c r="FI732" s="2"/>
      <c r="FJ732" s="2"/>
      <c r="FK732" s="2"/>
      <c r="FL732" s="2"/>
      <c r="FM732" s="2"/>
      <c r="FN732" s="2"/>
      <c r="FO732" s="2"/>
      <c r="FP732" s="2"/>
      <c r="FQ732" s="2"/>
      <c r="FR732" s="2"/>
      <c r="FS732" s="2"/>
      <c r="FT732" s="2"/>
      <c r="FU732" s="2"/>
      <c r="FV732" s="2"/>
      <c r="FW732" s="2"/>
      <c r="FX732" s="2"/>
      <c r="FY732" s="2"/>
      <c r="FZ732" s="2"/>
      <c r="GA732" s="2"/>
      <c r="GB732" s="2"/>
      <c r="GC732" s="2"/>
      <c r="GD732" s="2"/>
      <c r="GE732" s="2"/>
      <c r="GF732" s="2"/>
      <c r="GG732" s="2"/>
      <c r="GH732" s="2"/>
      <c r="GI732" s="2"/>
      <c r="GJ732" s="2"/>
      <c r="GK732" s="2"/>
      <c r="GL732" s="2"/>
      <c r="GM732" s="2"/>
      <c r="GN732" s="2"/>
      <c r="GO732" s="2"/>
      <c r="GP732" s="2"/>
      <c r="GQ732" s="2"/>
      <c r="GR732" s="2"/>
      <c r="GS732" s="2"/>
      <c r="GT732" s="2"/>
      <c r="GU732" s="2"/>
      <c r="GV732" s="2"/>
      <c r="GW732" s="2"/>
      <c r="GX732" s="2"/>
      <c r="GY732" s="2"/>
      <c r="GZ732" s="2"/>
      <c r="HA732" s="2"/>
      <c r="HB732" s="2"/>
      <c r="HC732" s="2"/>
      <c r="HD732" s="2"/>
      <c r="HE732" s="2"/>
      <c r="HF732" s="2"/>
      <c r="HG732" s="2"/>
      <c r="HH732" s="2"/>
      <c r="HI732" s="2"/>
      <c r="HJ732" s="2"/>
      <c r="HK732" s="2"/>
      <c r="HL732" s="2"/>
      <c r="HM732" s="2"/>
      <c r="HN732" s="2"/>
      <c r="HO732" s="2"/>
      <c r="HP732" s="2"/>
      <c r="HQ732" s="2"/>
      <c r="HR732" s="2"/>
      <c r="HS732" s="2"/>
      <c r="HT732" s="2"/>
      <c r="HU732" s="2"/>
      <c r="HV732" s="2"/>
      <c r="HW732" s="2"/>
      <c r="HX732" s="2"/>
      <c r="HY732" s="2"/>
      <c r="HZ732" s="2"/>
      <c r="IA732" s="2"/>
      <c r="IB732" s="2"/>
      <c r="IC732" s="2"/>
      <c r="ID732" s="2"/>
      <c r="IE732" s="2"/>
      <c r="IF732" s="2"/>
      <c r="IG732" s="2"/>
      <c r="IH732" s="2"/>
      <c r="II732" s="2"/>
      <c r="IJ732" s="2"/>
      <c r="IK732" s="2"/>
      <c r="IL732" s="2"/>
      <c r="IM732" s="2"/>
      <c r="IN732" s="2"/>
      <c r="IO732" s="2"/>
      <c r="IP732" s="2"/>
      <c r="IQ732" s="2"/>
      <c r="IR732" s="2"/>
      <c r="IS732" s="2"/>
    </row>
    <row r="733" spans="1:253" s="34" customFormat="1" ht="12.75" x14ac:dyDescent="0.2">
      <c r="A733" s="3"/>
      <c r="B733" s="5"/>
      <c r="C733" s="5"/>
      <c r="D733" s="5"/>
      <c r="E733" s="4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2"/>
      <c r="BP733" s="2"/>
      <c r="BQ733" s="2"/>
      <c r="BR733" s="2"/>
      <c r="BS733" s="2"/>
      <c r="BT733" s="2"/>
      <c r="BU733" s="2"/>
      <c r="BV733" s="2"/>
      <c r="BW733" s="2"/>
      <c r="BX733" s="2"/>
      <c r="BY733" s="2"/>
      <c r="BZ733" s="2"/>
      <c r="CA733" s="2"/>
      <c r="CB733" s="2"/>
      <c r="CC733" s="2"/>
      <c r="CD733" s="2"/>
      <c r="CE733" s="2"/>
      <c r="CF733" s="2"/>
      <c r="CG733" s="2"/>
      <c r="CH733" s="2"/>
      <c r="CI733" s="2"/>
      <c r="CJ733" s="2"/>
      <c r="CK733" s="2"/>
      <c r="CL733" s="2"/>
      <c r="CM733" s="2"/>
      <c r="CN733" s="2"/>
      <c r="CO733" s="2"/>
      <c r="CP733" s="2"/>
      <c r="CQ733" s="2"/>
      <c r="CR733" s="2"/>
      <c r="CS733" s="2"/>
      <c r="CT733" s="2"/>
      <c r="CU733" s="2"/>
      <c r="CV733" s="2"/>
      <c r="CW733" s="2"/>
      <c r="CX733" s="2"/>
      <c r="CY733" s="2"/>
      <c r="CZ733" s="2"/>
      <c r="DA733" s="2"/>
      <c r="DB733" s="2"/>
      <c r="DC733" s="2"/>
      <c r="DD733" s="2"/>
      <c r="DE733" s="2"/>
      <c r="DF733" s="2"/>
      <c r="DG733" s="2"/>
      <c r="DH733" s="2"/>
      <c r="DI733" s="2"/>
      <c r="DJ733" s="2"/>
      <c r="DK733" s="2"/>
      <c r="DL733" s="2"/>
      <c r="DM733" s="2"/>
      <c r="DN733" s="2"/>
      <c r="DO733" s="2"/>
      <c r="DP733" s="2"/>
      <c r="DQ733" s="2"/>
      <c r="DR733" s="2"/>
      <c r="DS733" s="2"/>
      <c r="DT733" s="2"/>
      <c r="DU733" s="2"/>
      <c r="DV733" s="2"/>
      <c r="DW733" s="2"/>
      <c r="DX733" s="2"/>
      <c r="DY733" s="2"/>
      <c r="DZ733" s="2"/>
      <c r="EA733" s="2"/>
      <c r="EB733" s="2"/>
      <c r="EC733" s="2"/>
      <c r="ED733" s="2"/>
      <c r="EE733" s="2"/>
      <c r="EF733" s="2"/>
      <c r="EG733" s="2"/>
      <c r="EH733" s="2"/>
      <c r="EI733" s="2"/>
      <c r="EJ733" s="2"/>
      <c r="EK733" s="2"/>
      <c r="EL733" s="2"/>
      <c r="EM733" s="2"/>
      <c r="EN733" s="2"/>
      <c r="EO733" s="2"/>
      <c r="EP733" s="2"/>
      <c r="EQ733" s="2"/>
      <c r="ER733" s="2"/>
      <c r="ES733" s="2"/>
      <c r="ET733" s="2"/>
      <c r="EU733" s="2"/>
      <c r="EV733" s="2"/>
      <c r="EW733" s="2"/>
      <c r="EX733" s="2"/>
      <c r="EY733" s="2"/>
      <c r="EZ733" s="2"/>
      <c r="FA733" s="2"/>
      <c r="FB733" s="2"/>
      <c r="FC733" s="2"/>
      <c r="FD733" s="2"/>
      <c r="FE733" s="2"/>
      <c r="FF733" s="2"/>
      <c r="FG733" s="2"/>
      <c r="FH733" s="2"/>
      <c r="FI733" s="2"/>
      <c r="FJ733" s="2"/>
      <c r="FK733" s="2"/>
      <c r="FL733" s="2"/>
      <c r="FM733" s="2"/>
      <c r="FN733" s="2"/>
      <c r="FO733" s="2"/>
      <c r="FP733" s="2"/>
      <c r="FQ733" s="2"/>
      <c r="FR733" s="2"/>
      <c r="FS733" s="2"/>
      <c r="FT733" s="2"/>
      <c r="FU733" s="2"/>
      <c r="FV733" s="2"/>
      <c r="FW733" s="2"/>
      <c r="FX733" s="2"/>
      <c r="FY733" s="2"/>
      <c r="FZ733" s="2"/>
      <c r="GA733" s="2"/>
      <c r="GB733" s="2"/>
      <c r="GC733" s="2"/>
      <c r="GD733" s="2"/>
      <c r="GE733" s="2"/>
      <c r="GF733" s="2"/>
      <c r="GG733" s="2"/>
      <c r="GH733" s="2"/>
      <c r="GI733" s="2"/>
      <c r="GJ733" s="2"/>
      <c r="GK733" s="2"/>
      <c r="GL733" s="2"/>
      <c r="GM733" s="2"/>
      <c r="GN733" s="2"/>
      <c r="GO733" s="2"/>
      <c r="GP733" s="2"/>
      <c r="GQ733" s="2"/>
      <c r="GR733" s="2"/>
      <c r="GS733" s="2"/>
      <c r="GT733" s="2"/>
      <c r="GU733" s="2"/>
      <c r="GV733" s="2"/>
      <c r="GW733" s="2"/>
      <c r="GX733" s="2"/>
      <c r="GY733" s="2"/>
      <c r="GZ733" s="2"/>
      <c r="HA733" s="2"/>
      <c r="HB733" s="2"/>
      <c r="HC733" s="2"/>
      <c r="HD733" s="2"/>
      <c r="HE733" s="2"/>
      <c r="HF733" s="2"/>
      <c r="HG733" s="2"/>
      <c r="HH733" s="2"/>
      <c r="HI733" s="2"/>
      <c r="HJ733" s="2"/>
      <c r="HK733" s="2"/>
      <c r="HL733" s="2"/>
      <c r="HM733" s="2"/>
      <c r="HN733" s="2"/>
      <c r="HO733" s="2"/>
      <c r="HP733" s="2"/>
      <c r="HQ733" s="2"/>
      <c r="HR733" s="2"/>
      <c r="HS733" s="2"/>
      <c r="HT733" s="2"/>
      <c r="HU733" s="2"/>
      <c r="HV733" s="2"/>
      <c r="HW733" s="2"/>
      <c r="HX733" s="2"/>
      <c r="HY733" s="2"/>
      <c r="HZ733" s="2"/>
      <c r="IA733" s="2"/>
      <c r="IB733" s="2"/>
      <c r="IC733" s="2"/>
      <c r="ID733" s="2"/>
      <c r="IE733" s="2"/>
      <c r="IF733" s="2"/>
      <c r="IG733" s="2"/>
      <c r="IH733" s="2"/>
      <c r="II733" s="2"/>
      <c r="IJ733" s="2"/>
      <c r="IK733" s="2"/>
      <c r="IL733" s="2"/>
      <c r="IM733" s="2"/>
      <c r="IN733" s="2"/>
      <c r="IO733" s="2"/>
      <c r="IP733" s="2"/>
      <c r="IQ733" s="2"/>
      <c r="IR733" s="2"/>
      <c r="IS733" s="2"/>
    </row>
    <row r="734" spans="1:253" s="34" customFormat="1" ht="12.75" x14ac:dyDescent="0.2">
      <c r="A734" s="3"/>
      <c r="B734" s="5"/>
      <c r="C734" s="5"/>
      <c r="D734" s="5"/>
      <c r="E734" s="4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  <c r="BM734" s="2"/>
      <c r="BN734" s="2"/>
      <c r="BO734" s="2"/>
      <c r="BP734" s="2"/>
      <c r="BQ734" s="2"/>
      <c r="BR734" s="2"/>
      <c r="BS734" s="2"/>
      <c r="BT734" s="2"/>
      <c r="BU734" s="2"/>
      <c r="BV734" s="2"/>
      <c r="BW734" s="2"/>
      <c r="BX734" s="2"/>
      <c r="BY734" s="2"/>
      <c r="BZ734" s="2"/>
      <c r="CA734" s="2"/>
      <c r="CB734" s="2"/>
      <c r="CC734" s="2"/>
      <c r="CD734" s="2"/>
      <c r="CE734" s="2"/>
      <c r="CF734" s="2"/>
      <c r="CG734" s="2"/>
      <c r="CH734" s="2"/>
      <c r="CI734" s="2"/>
      <c r="CJ734" s="2"/>
      <c r="CK734" s="2"/>
      <c r="CL734" s="2"/>
      <c r="CM734" s="2"/>
      <c r="CN734" s="2"/>
      <c r="CO734" s="2"/>
      <c r="CP734" s="2"/>
      <c r="CQ734" s="2"/>
      <c r="CR734" s="2"/>
      <c r="CS734" s="2"/>
      <c r="CT734" s="2"/>
      <c r="CU734" s="2"/>
      <c r="CV734" s="2"/>
      <c r="CW734" s="2"/>
      <c r="CX734" s="2"/>
      <c r="CY734" s="2"/>
      <c r="CZ734" s="2"/>
      <c r="DA734" s="2"/>
      <c r="DB734" s="2"/>
      <c r="DC734" s="2"/>
      <c r="DD734" s="2"/>
      <c r="DE734" s="2"/>
      <c r="DF734" s="2"/>
      <c r="DG734" s="2"/>
      <c r="DH734" s="2"/>
      <c r="DI734" s="2"/>
      <c r="DJ734" s="2"/>
      <c r="DK734" s="2"/>
      <c r="DL734" s="2"/>
      <c r="DM734" s="2"/>
      <c r="DN734" s="2"/>
      <c r="DO734" s="2"/>
      <c r="DP734" s="2"/>
      <c r="DQ734" s="2"/>
      <c r="DR734" s="2"/>
      <c r="DS734" s="2"/>
      <c r="DT734" s="2"/>
      <c r="DU734" s="2"/>
      <c r="DV734" s="2"/>
      <c r="DW734" s="2"/>
      <c r="DX734" s="2"/>
      <c r="DY734" s="2"/>
      <c r="DZ734" s="2"/>
      <c r="EA734" s="2"/>
      <c r="EB734" s="2"/>
      <c r="EC734" s="2"/>
      <c r="ED734" s="2"/>
      <c r="EE734" s="2"/>
      <c r="EF734" s="2"/>
      <c r="EG734" s="2"/>
      <c r="EH734" s="2"/>
      <c r="EI734" s="2"/>
      <c r="EJ734" s="2"/>
      <c r="EK734" s="2"/>
      <c r="EL734" s="2"/>
      <c r="EM734" s="2"/>
      <c r="EN734" s="2"/>
      <c r="EO734" s="2"/>
      <c r="EP734" s="2"/>
      <c r="EQ734" s="2"/>
      <c r="ER734" s="2"/>
      <c r="ES734" s="2"/>
      <c r="ET734" s="2"/>
      <c r="EU734" s="2"/>
      <c r="EV734" s="2"/>
      <c r="EW734" s="2"/>
      <c r="EX734" s="2"/>
      <c r="EY734" s="2"/>
      <c r="EZ734" s="2"/>
      <c r="FA734" s="2"/>
      <c r="FB734" s="2"/>
      <c r="FC734" s="2"/>
      <c r="FD734" s="2"/>
      <c r="FE734" s="2"/>
      <c r="FF734" s="2"/>
      <c r="FG734" s="2"/>
      <c r="FH734" s="2"/>
      <c r="FI734" s="2"/>
      <c r="FJ734" s="2"/>
      <c r="FK734" s="2"/>
      <c r="FL734" s="2"/>
      <c r="FM734" s="2"/>
      <c r="FN734" s="2"/>
      <c r="FO734" s="2"/>
      <c r="FP734" s="2"/>
      <c r="FQ734" s="2"/>
      <c r="FR734" s="2"/>
      <c r="FS734" s="2"/>
      <c r="FT734" s="2"/>
      <c r="FU734" s="2"/>
      <c r="FV734" s="2"/>
      <c r="FW734" s="2"/>
      <c r="FX734" s="2"/>
      <c r="FY734" s="2"/>
      <c r="FZ734" s="2"/>
      <c r="GA734" s="2"/>
      <c r="GB734" s="2"/>
      <c r="GC734" s="2"/>
      <c r="GD734" s="2"/>
      <c r="GE734" s="2"/>
      <c r="GF734" s="2"/>
      <c r="GG734" s="2"/>
      <c r="GH734" s="2"/>
      <c r="GI734" s="2"/>
      <c r="GJ734" s="2"/>
      <c r="GK734" s="2"/>
      <c r="GL734" s="2"/>
      <c r="GM734" s="2"/>
      <c r="GN734" s="2"/>
      <c r="GO734" s="2"/>
      <c r="GP734" s="2"/>
      <c r="GQ734" s="2"/>
      <c r="GR734" s="2"/>
      <c r="GS734" s="2"/>
      <c r="GT734" s="2"/>
      <c r="GU734" s="2"/>
      <c r="GV734" s="2"/>
      <c r="GW734" s="2"/>
      <c r="GX734" s="2"/>
      <c r="GY734" s="2"/>
      <c r="GZ734" s="2"/>
      <c r="HA734" s="2"/>
      <c r="HB734" s="2"/>
      <c r="HC734" s="2"/>
      <c r="HD734" s="2"/>
      <c r="HE734" s="2"/>
      <c r="HF734" s="2"/>
      <c r="HG734" s="2"/>
      <c r="HH734" s="2"/>
      <c r="HI734" s="2"/>
      <c r="HJ734" s="2"/>
      <c r="HK734" s="2"/>
      <c r="HL734" s="2"/>
      <c r="HM734" s="2"/>
      <c r="HN734" s="2"/>
      <c r="HO734" s="2"/>
      <c r="HP734" s="2"/>
      <c r="HQ734" s="2"/>
      <c r="HR734" s="2"/>
      <c r="HS734" s="2"/>
      <c r="HT734" s="2"/>
      <c r="HU734" s="2"/>
      <c r="HV734" s="2"/>
      <c r="HW734" s="2"/>
      <c r="HX734" s="2"/>
      <c r="HY734" s="2"/>
      <c r="HZ734" s="2"/>
      <c r="IA734" s="2"/>
      <c r="IB734" s="2"/>
      <c r="IC734" s="2"/>
      <c r="ID734" s="2"/>
      <c r="IE734" s="2"/>
      <c r="IF734" s="2"/>
      <c r="IG734" s="2"/>
      <c r="IH734" s="2"/>
      <c r="II734" s="2"/>
      <c r="IJ734" s="2"/>
      <c r="IK734" s="2"/>
      <c r="IL734" s="2"/>
      <c r="IM734" s="2"/>
      <c r="IN734" s="2"/>
      <c r="IO734" s="2"/>
      <c r="IP734" s="2"/>
      <c r="IQ734" s="2"/>
      <c r="IR734" s="2"/>
      <c r="IS734" s="2"/>
    </row>
  </sheetData>
  <mergeCells count="6">
    <mergeCell ref="G7:H7"/>
    <mergeCell ref="E2:H2"/>
    <mergeCell ref="E1:H1"/>
    <mergeCell ref="E3:H3"/>
    <mergeCell ref="A6:H6"/>
    <mergeCell ref="D4:F4"/>
  </mergeCells>
  <pageMargins left="0.78740157480314965" right="0.19685039370078741" top="0.39370078740157483" bottom="0.39370078740157483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 </vt:lpstr>
      <vt:lpstr>'Функцион.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2022-03-24T00:06:08Z</cp:lastPrinted>
  <dcterms:created xsi:type="dcterms:W3CDTF">2020-10-15T01:28:09Z</dcterms:created>
  <dcterms:modified xsi:type="dcterms:W3CDTF">2022-03-24T00:07:08Z</dcterms:modified>
</cp:coreProperties>
</file>