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ОНС-РЕВИЗОР\Анна\размещение на сайте\2021\май\28.05.2021\май\"/>
    </mc:Choice>
  </mc:AlternateContent>
  <bookViews>
    <workbookView xWindow="0" yWindow="60" windowWidth="20400" windowHeight="11400"/>
  </bookViews>
  <sheets>
    <sheet name="Программы" sheetId="1" r:id="rId1"/>
  </sheets>
  <externalReferences>
    <externalReference r:id="rId2"/>
  </externalReferences>
  <definedNames>
    <definedName name="_xlnm.Print_Area" localSheetId="0">Программы!$A$1:$I$24</definedName>
  </definedNames>
  <calcPr calcId="162913"/>
</workbook>
</file>

<file path=xl/calcChain.xml><?xml version="1.0" encoding="utf-8"?>
<calcChain xmlns="http://schemas.openxmlformats.org/spreadsheetml/2006/main">
  <c r="F26" i="1" l="1"/>
  <c r="H11" i="1"/>
  <c r="H20" i="1"/>
  <c r="G20" i="1"/>
  <c r="G11" i="1" l="1"/>
  <c r="G13" i="1" l="1"/>
  <c r="G14" i="1"/>
  <c r="G23" i="1"/>
  <c r="H22" i="1"/>
  <c r="I22" i="1"/>
  <c r="G19" i="1"/>
  <c r="H12" i="1"/>
  <c r="G12" i="1"/>
  <c r="H15" i="1"/>
  <c r="F20" i="1"/>
  <c r="G22" i="1" l="1"/>
  <c r="G21" i="1"/>
  <c r="G17" i="1"/>
  <c r="H16" i="1"/>
  <c r="G16" i="1"/>
  <c r="F19" i="1"/>
  <c r="G15" i="1"/>
  <c r="I23" i="1" l="1"/>
  <c r="H14" i="1"/>
  <c r="F10" i="1" l="1"/>
  <c r="F12" i="1"/>
  <c r="F13" i="1"/>
  <c r="F14" i="1"/>
  <c r="F16" i="1"/>
  <c r="F17" i="1"/>
  <c r="F18" i="1"/>
  <c r="F21" i="1"/>
  <c r="F9" i="1"/>
  <c r="F11" i="1"/>
  <c r="I24" i="1"/>
  <c r="H23" i="1"/>
  <c r="F22" i="1"/>
  <c r="F23" i="1" l="1"/>
  <c r="H24" i="1"/>
  <c r="F15" i="1"/>
  <c r="F24" i="1" l="1"/>
  <c r="G24" i="1"/>
  <c r="F27" i="1" l="1"/>
</calcChain>
</file>

<file path=xl/sharedStrings.xml><?xml version="1.0" encoding="utf-8"?>
<sst xmlns="http://schemas.openxmlformats.org/spreadsheetml/2006/main" count="88" uniqueCount="64">
  <si>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</si>
  <si>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</si>
  <si>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</si>
  <si>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</si>
  <si>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</si>
  <si>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</si>
  <si>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</si>
  <si>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</si>
  <si>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</si>
  <si>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</si>
  <si>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</si>
  <si>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</si>
  <si>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</si>
  <si>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</si>
  <si>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</si>
  <si>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</si>
  <si>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</si>
  <si>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</si>
  <si>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к решению Благовещенского районного Совета народных депутатов</t>
  </si>
  <si>
    <t>Перечень муниципальных программ, предусмотренных к финансированию из районного бюджета на 2021 год</t>
  </si>
  <si>
    <t xml:space="preserve">Сумма финансирования программы на 2021 год, за счет средств районного бюджета
</t>
  </si>
  <si>
    <t>Сумма финансирования программы на 2021 год, за счет средств федерального и областного бюджетов</t>
  </si>
  <si>
    <t>Сумма финансирования программы на 2021 год, за счет средств бюджетов поселений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</si>
  <si>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</si>
  <si>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</si>
  <si>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</si>
  <si>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</si>
  <si>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</si>
  <si>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</si>
  <si>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</si>
  <si>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</si>
  <si>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</si>
  <si>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</si>
  <si>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</si>
  <si>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</si>
  <si>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</si>
  <si>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</si>
  <si>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</si>
  <si>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</si>
  <si>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</si>
  <si>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</si>
  <si>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</si>
  <si>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</si>
  <si>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</si>
  <si>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</si>
  <si>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</si>
  <si>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</si>
  <si>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</si>
  <si>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</si>
  <si>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</si>
  <si>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</si>
  <si>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</si>
  <si>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</si>
  <si>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</si>
  <si>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</si>
  <si>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</si>
  <si>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</si>
  <si>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12 0 00 00000</t>
  </si>
  <si>
    <t>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</si>
  <si>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Постановление администрации Благовещенского района от 20.11.2019 года № 1649</t>
  </si>
  <si>
    <t>13 0 00 00000</t>
  </si>
  <si>
    <t>Муниципальная программа «Охрана окружающей среды в Благовещенском районе Амурской области»</t>
  </si>
  <si>
    <t>Приложение № 6</t>
  </si>
  <si>
    <t>от 31.05.2021  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</si>
</sst>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8%20%20&#1074;&#1077;&#1076;&#1086;&#1084;&#1089;&#1090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>
        <row r="593">
          <cell r="G593">
            <v>915976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H4" sqref="H4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9" customWidth="1"/>
    <col min="7" max="9" width="18.5703125" style="1" customWidth="1"/>
    <col min="10" max="10" width="0" style="1" hidden="1" customWidth="1"/>
    <col min="11" max="16384" width="9.140625" style="1"/>
  </cols>
  <sheetData>
    <row r="1" spans="1:10" x14ac:dyDescent="0.2">
      <c r="E1" s="15"/>
      <c r="F1" s="15"/>
      <c r="G1" s="15"/>
      <c r="H1" s="15" t="s">
        <v>62</v>
      </c>
      <c r="I1" s="15"/>
    </row>
    <row r="2" spans="1:10" ht="34.5" customHeight="1" x14ac:dyDescent="0.2">
      <c r="E2" s="15"/>
      <c r="F2" s="15"/>
      <c r="G2" s="15"/>
      <c r="H2" s="15" t="s">
        <v>18</v>
      </c>
      <c r="I2" s="15"/>
    </row>
    <row r="3" spans="1:10" ht="15.75" customHeight="1" x14ac:dyDescent="0.2">
      <c r="E3" s="15"/>
      <c r="F3" s="15"/>
      <c r="G3" s="15"/>
      <c r="H3" s="15" t="s">
        <v>63</v>
      </c>
      <c r="I3" s="15"/>
    </row>
    <row r="4" spans="1:10" ht="7.5" customHeight="1" x14ac:dyDescent="0.2"/>
    <row r="5" spans="1:10" ht="23.25" customHeight="1" x14ac:dyDescent="0.2">
      <c r="A5" s="16" t="s">
        <v>19</v>
      </c>
      <c r="B5" s="16"/>
      <c r="C5" s="16"/>
      <c r="D5" s="16"/>
      <c r="E5" s="16"/>
      <c r="F5" s="16"/>
      <c r="G5" s="16"/>
      <c r="H5" s="16"/>
      <c r="I5" s="16"/>
    </row>
    <row r="6" spans="1:10" ht="7.5" customHeight="1" x14ac:dyDescent="0.2">
      <c r="A6" s="14"/>
      <c r="B6" s="14"/>
      <c r="C6" s="14"/>
      <c r="D6" s="14"/>
      <c r="E6" s="14"/>
      <c r="F6" s="10"/>
      <c r="G6" s="14"/>
      <c r="H6" s="14"/>
      <c r="I6" s="14"/>
    </row>
    <row r="7" spans="1:10" x14ac:dyDescent="0.2">
      <c r="G7" s="2"/>
      <c r="H7" s="2"/>
      <c r="I7" s="2" t="s">
        <v>17</v>
      </c>
    </row>
    <row r="8" spans="1:10" ht="84.75" customHeight="1" x14ac:dyDescent="0.2">
      <c r="A8" s="3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11" t="s">
        <v>56</v>
      </c>
      <c r="G8" s="7" t="s">
        <v>20</v>
      </c>
      <c r="H8" s="7" t="s">
        <v>21</v>
      </c>
      <c r="I8" s="7" t="s">
        <v>22</v>
      </c>
    </row>
    <row r="9" spans="1:10" ht="69" customHeight="1" x14ac:dyDescent="0.2">
      <c r="A9" s="3" t="s">
        <v>7</v>
      </c>
      <c r="B9" s="4" t="s">
        <v>25</v>
      </c>
      <c r="C9" s="3" t="s">
        <v>32</v>
      </c>
      <c r="D9" s="3" t="s">
        <v>15</v>
      </c>
      <c r="E9" s="6" t="s">
        <v>16</v>
      </c>
      <c r="F9" s="12">
        <f>G9+H9+I9</f>
        <v>105</v>
      </c>
      <c r="G9" s="12">
        <v>105</v>
      </c>
      <c r="H9" s="12">
        <v>0</v>
      </c>
      <c r="I9" s="12">
        <v>0</v>
      </c>
    </row>
    <row r="10" spans="1:10" ht="60" x14ac:dyDescent="0.2">
      <c r="A10" s="3" t="s">
        <v>6</v>
      </c>
      <c r="B10" s="4" t="s">
        <v>52</v>
      </c>
      <c r="C10" s="3" t="s">
        <v>33</v>
      </c>
      <c r="D10" s="3" t="s">
        <v>15</v>
      </c>
      <c r="E10" s="6" t="s">
        <v>16</v>
      </c>
      <c r="F10" s="12">
        <f t="shared" ref="F10:F23" si="0">G10+H10+I10</f>
        <v>121</v>
      </c>
      <c r="G10" s="12">
        <v>121</v>
      </c>
      <c r="H10" s="12">
        <v>0</v>
      </c>
      <c r="I10" s="12">
        <v>0</v>
      </c>
    </row>
    <row r="11" spans="1:10" ht="78.75" customHeight="1" x14ac:dyDescent="0.2">
      <c r="A11" s="3" t="s">
        <v>5</v>
      </c>
      <c r="B11" s="4" t="s">
        <v>26</v>
      </c>
      <c r="C11" s="3" t="s">
        <v>28</v>
      </c>
      <c r="D11" s="3" t="s">
        <v>23</v>
      </c>
      <c r="E11" s="6" t="s">
        <v>24</v>
      </c>
      <c r="F11" s="12">
        <f t="shared" si="0"/>
        <v>495766</v>
      </c>
      <c r="G11" s="12">
        <f>26161+551+58735+9206+89+7215-20+5000+100+2568+3678+434+(180-127)</f>
        <v>113770</v>
      </c>
      <c r="H11" s="12">
        <f>631+33754+25910+212106+16558+13564+2125+1528+28235-412+35466+2297+8234+2000</f>
        <v>381996</v>
      </c>
      <c r="I11" s="12">
        <v>0</v>
      </c>
    </row>
    <row r="12" spans="1:10" ht="81" customHeight="1" x14ac:dyDescent="0.2">
      <c r="A12" s="3" t="s">
        <v>12</v>
      </c>
      <c r="B12" s="4" t="s">
        <v>53</v>
      </c>
      <c r="C12" s="3" t="s">
        <v>29</v>
      </c>
      <c r="D12" s="3" t="s">
        <v>15</v>
      </c>
      <c r="E12" s="6" t="s">
        <v>16</v>
      </c>
      <c r="F12" s="12">
        <f t="shared" si="0"/>
        <v>6584</v>
      </c>
      <c r="G12" s="12">
        <f>110+163</f>
        <v>273</v>
      </c>
      <c r="H12" s="12">
        <f>2407+3904</f>
        <v>6311</v>
      </c>
      <c r="I12" s="12">
        <v>0</v>
      </c>
    </row>
    <row r="13" spans="1:10" ht="61.5" customHeight="1" x14ac:dyDescent="0.2">
      <c r="A13" s="3" t="s">
        <v>13</v>
      </c>
      <c r="B13" s="4" t="s">
        <v>27</v>
      </c>
      <c r="C13" s="3" t="s">
        <v>31</v>
      </c>
      <c r="D13" s="3" t="s">
        <v>15</v>
      </c>
      <c r="E13" s="6" t="s">
        <v>16</v>
      </c>
      <c r="F13" s="12">
        <f t="shared" si="0"/>
        <v>1971</v>
      </c>
      <c r="G13" s="12">
        <f>1581+190+200</f>
        <v>1971</v>
      </c>
      <c r="H13" s="12">
        <v>0</v>
      </c>
      <c r="I13" s="12">
        <v>0</v>
      </c>
    </row>
    <row r="14" spans="1:10" ht="114.75" customHeight="1" x14ac:dyDescent="0.2">
      <c r="A14" s="3" t="s">
        <v>14</v>
      </c>
      <c r="B14" s="4" t="s">
        <v>54</v>
      </c>
      <c r="C14" s="3" t="s">
        <v>30</v>
      </c>
      <c r="D14" s="3" t="s">
        <v>15</v>
      </c>
      <c r="E14" s="6" t="s">
        <v>16</v>
      </c>
      <c r="F14" s="12">
        <f t="shared" si="0"/>
        <v>4447</v>
      </c>
      <c r="G14" s="12">
        <f>930-172+1001</f>
        <v>1759</v>
      </c>
      <c r="H14" s="12">
        <f>6821-4133</f>
        <v>2688</v>
      </c>
      <c r="I14" s="12">
        <v>0</v>
      </c>
      <c r="J14" s="1">
        <v>-4133</v>
      </c>
    </row>
    <row r="15" spans="1:10" ht="60" x14ac:dyDescent="0.2">
      <c r="A15" s="3" t="s">
        <v>10</v>
      </c>
      <c r="B15" s="4" t="s">
        <v>34</v>
      </c>
      <c r="C15" s="3" t="s">
        <v>35</v>
      </c>
      <c r="D15" s="3" t="s">
        <v>15</v>
      </c>
      <c r="E15" s="6" t="s">
        <v>16</v>
      </c>
      <c r="F15" s="12">
        <f t="shared" si="0"/>
        <v>140655</v>
      </c>
      <c r="G15" s="12">
        <f>18450+1121+2608+996+3032</f>
        <v>26207</v>
      </c>
      <c r="H15" s="12">
        <f>153143-32795-11947+6047</f>
        <v>114448</v>
      </c>
      <c r="I15" s="12">
        <v>0</v>
      </c>
      <c r="J15" s="1">
        <v>-32795</v>
      </c>
    </row>
    <row r="16" spans="1:10" ht="60" x14ac:dyDescent="0.2">
      <c r="A16" s="3" t="s">
        <v>9</v>
      </c>
      <c r="B16" s="4" t="s">
        <v>36</v>
      </c>
      <c r="C16" s="3" t="s">
        <v>37</v>
      </c>
      <c r="D16" s="3" t="s">
        <v>15</v>
      </c>
      <c r="E16" s="6" t="s">
        <v>16</v>
      </c>
      <c r="F16" s="12">
        <f t="shared" si="0"/>
        <v>1359</v>
      </c>
      <c r="G16" s="12">
        <f>44-15+25</f>
        <v>54</v>
      </c>
      <c r="H16" s="12">
        <f>1060-358+603</f>
        <v>1305</v>
      </c>
      <c r="I16" s="12">
        <v>0</v>
      </c>
      <c r="J16" s="1">
        <v>-358</v>
      </c>
    </row>
    <row r="17" spans="1:9" ht="60" x14ac:dyDescent="0.2">
      <c r="A17" s="3" t="s">
        <v>8</v>
      </c>
      <c r="B17" s="4" t="s">
        <v>38</v>
      </c>
      <c r="C17" s="3" t="s">
        <v>41</v>
      </c>
      <c r="D17" s="3" t="s">
        <v>15</v>
      </c>
      <c r="E17" s="6" t="s">
        <v>16</v>
      </c>
      <c r="F17" s="12">
        <f t="shared" si="0"/>
        <v>2598</v>
      </c>
      <c r="G17" s="12">
        <f>1740+858</f>
        <v>2598</v>
      </c>
      <c r="H17" s="12">
        <v>0</v>
      </c>
      <c r="I17" s="12">
        <v>0</v>
      </c>
    </row>
    <row r="18" spans="1:9" ht="60" x14ac:dyDescent="0.2">
      <c r="A18" s="3" t="s">
        <v>11</v>
      </c>
      <c r="B18" s="4" t="s">
        <v>55</v>
      </c>
      <c r="C18" s="3" t="s">
        <v>42</v>
      </c>
      <c r="D18" s="3" t="s">
        <v>15</v>
      </c>
      <c r="E18" s="6" t="s">
        <v>16</v>
      </c>
      <c r="F18" s="12">
        <f t="shared" si="0"/>
        <v>50</v>
      </c>
      <c r="G18" s="12">
        <v>50</v>
      </c>
      <c r="H18" s="12">
        <v>0</v>
      </c>
      <c r="I18" s="12">
        <v>0</v>
      </c>
    </row>
    <row r="19" spans="1:9" ht="120" x14ac:dyDescent="0.2">
      <c r="A19" s="3" t="s">
        <v>57</v>
      </c>
      <c r="B19" s="4" t="s">
        <v>58</v>
      </c>
      <c r="C19" s="3" t="s">
        <v>59</v>
      </c>
      <c r="D19" s="3" t="s">
        <v>15</v>
      </c>
      <c r="E19" s="6" t="s">
        <v>16</v>
      </c>
      <c r="F19" s="12">
        <f t="shared" si="0"/>
        <v>65109</v>
      </c>
      <c r="G19" s="12">
        <f>652-1</f>
        <v>651</v>
      </c>
      <c r="H19" s="12">
        <v>64458</v>
      </c>
      <c r="I19" s="12">
        <v>0</v>
      </c>
    </row>
    <row r="20" spans="1:9" ht="60" x14ac:dyDescent="0.2">
      <c r="A20" s="3" t="s">
        <v>60</v>
      </c>
      <c r="B20" s="4" t="s">
        <v>61</v>
      </c>
      <c r="C20" s="3"/>
      <c r="D20" s="3" t="s">
        <v>15</v>
      </c>
      <c r="E20" s="6" t="s">
        <v>16</v>
      </c>
      <c r="F20" s="12">
        <f t="shared" si="0"/>
        <v>51871</v>
      </c>
      <c r="G20" s="12">
        <f>625+1450</f>
        <v>2075</v>
      </c>
      <c r="H20" s="12">
        <f>15000+34796</f>
        <v>49796</v>
      </c>
      <c r="I20" s="12">
        <v>0</v>
      </c>
    </row>
    <row r="21" spans="1:9" ht="105" x14ac:dyDescent="0.2">
      <c r="A21" s="3" t="s">
        <v>39</v>
      </c>
      <c r="B21" s="4" t="s">
        <v>51</v>
      </c>
      <c r="C21" s="3" t="s">
        <v>40</v>
      </c>
      <c r="D21" s="3" t="s">
        <v>15</v>
      </c>
      <c r="E21" s="6" t="s">
        <v>16</v>
      </c>
      <c r="F21" s="12">
        <f t="shared" si="0"/>
        <v>82</v>
      </c>
      <c r="G21" s="12">
        <f>80+2</f>
        <v>82</v>
      </c>
      <c r="H21" s="12">
        <v>0</v>
      </c>
      <c r="I21" s="12">
        <v>0</v>
      </c>
    </row>
    <row r="22" spans="1:9" ht="61.5" customHeight="1" x14ac:dyDescent="0.2">
      <c r="A22" s="3" t="s">
        <v>43</v>
      </c>
      <c r="B22" s="4" t="s">
        <v>47</v>
      </c>
      <c r="C22" s="3" t="s">
        <v>44</v>
      </c>
      <c r="D22" s="3" t="s">
        <v>15</v>
      </c>
      <c r="E22" s="6" t="s">
        <v>16</v>
      </c>
      <c r="F22" s="12">
        <f t="shared" si="0"/>
        <v>57381</v>
      </c>
      <c r="G22" s="12">
        <f>23871+1611+5</f>
        <v>25487</v>
      </c>
      <c r="H22" s="12">
        <f>4574+118</f>
        <v>4692</v>
      </c>
      <c r="I22" s="12">
        <f>28772-1611+41</f>
        <v>27202</v>
      </c>
    </row>
    <row r="23" spans="1:9" ht="75" x14ac:dyDescent="0.2">
      <c r="A23" s="3" t="s">
        <v>45</v>
      </c>
      <c r="B23" s="4" t="s">
        <v>46</v>
      </c>
      <c r="C23" s="3" t="s">
        <v>48</v>
      </c>
      <c r="D23" s="3" t="s">
        <v>49</v>
      </c>
      <c r="E23" s="6" t="s">
        <v>50</v>
      </c>
      <c r="F23" s="12">
        <f t="shared" si="0"/>
        <v>87877</v>
      </c>
      <c r="G23" s="12">
        <f>11557+300+40+946+300+700+60+1203-800</f>
        <v>14306</v>
      </c>
      <c r="H23" s="12">
        <f>4573+63834+46</f>
        <v>68453</v>
      </c>
      <c r="I23" s="12">
        <f>4615+503</f>
        <v>5118</v>
      </c>
    </row>
    <row r="24" spans="1:9" x14ac:dyDescent="0.2">
      <c r="A24" s="3"/>
      <c r="B24" s="3"/>
      <c r="C24" s="3"/>
      <c r="D24" s="3"/>
      <c r="E24" s="6"/>
      <c r="F24" s="13">
        <f t="shared" ref="F24:H24" si="1">SUM(F9:F23)</f>
        <v>915976</v>
      </c>
      <c r="G24" s="13">
        <f t="shared" si="1"/>
        <v>189509</v>
      </c>
      <c r="H24" s="13">
        <f t="shared" si="1"/>
        <v>694147</v>
      </c>
      <c r="I24" s="13">
        <f>SUM(I9:I23)</f>
        <v>32320</v>
      </c>
    </row>
    <row r="26" spans="1:9" hidden="1" x14ac:dyDescent="0.2">
      <c r="F26" s="9">
        <f>'[1]Ведомств. '!$G$593</f>
        <v>915976</v>
      </c>
      <c r="G26" s="8"/>
    </row>
    <row r="27" spans="1:9" hidden="1" x14ac:dyDescent="0.2">
      <c r="F27" s="9">
        <f>F24-F26</f>
        <v>0</v>
      </c>
      <c r="G27" s="5"/>
    </row>
    <row r="28" spans="1:9" hidden="1" x14ac:dyDescent="0.2">
      <c r="G28" s="5"/>
      <c r="H28" s="5"/>
      <c r="I28" s="5"/>
    </row>
    <row r="29" spans="1:9" hidden="1" x14ac:dyDescent="0.2">
      <c r="G29" s="5"/>
      <c r="H29" s="5"/>
      <c r="I29" s="5"/>
    </row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51181102362204722" right="0.31496062992125984" top="0.35433070866141736" bottom="0.35433070866141736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FINu</cp:lastModifiedBy>
  <cp:lastPrinted>2021-04-14T02:31:49Z</cp:lastPrinted>
  <dcterms:created xsi:type="dcterms:W3CDTF">2020-10-13T01:04:56Z</dcterms:created>
  <dcterms:modified xsi:type="dcterms:W3CDTF">2021-05-28T05:54:14Z</dcterms:modified>
</cp:coreProperties>
</file>