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4. июль\для редакции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Программы!$A$1:$I$25</definedName>
  </definedNames>
  <calcPr calcId="152511"/>
</workbook>
</file>

<file path=xl/calcChain.xml><?xml version="1.0" encoding="utf-8"?>
<calcChain xmlns="http://schemas.openxmlformats.org/spreadsheetml/2006/main">
  <c r="G24" i="1" l="1"/>
  <c r="G16" i="1" l="1"/>
  <c r="G23" i="1"/>
  <c r="I23" i="1" l="1"/>
  <c r="G11" i="1"/>
  <c r="H11" i="1"/>
  <c r="G17" i="1"/>
  <c r="G20" i="1"/>
  <c r="G21" i="1"/>
  <c r="G12" i="1"/>
  <c r="G15" i="1"/>
  <c r="H15" i="1"/>
  <c r="H21" i="1" l="1"/>
  <c r="H16" i="1"/>
  <c r="G9" i="1"/>
  <c r="H23" i="1" l="1"/>
  <c r="F23" i="1" s="1"/>
  <c r="G14" i="1" l="1"/>
  <c r="G13" i="1" l="1"/>
  <c r="H25" i="1" l="1"/>
  <c r="I25" i="1"/>
  <c r="G19" i="1" l="1"/>
  <c r="G25" i="1" s="1"/>
  <c r="F19" i="1" l="1"/>
  <c r="F21" i="1" l="1"/>
  <c r="F20" i="1" l="1"/>
  <c r="F10" i="1" l="1"/>
  <c r="F12" i="1"/>
  <c r="F13" i="1"/>
  <c r="F14" i="1"/>
  <c r="F16" i="1"/>
  <c r="F17" i="1"/>
  <c r="F18" i="1"/>
  <c r="F22" i="1"/>
  <c r="F9" i="1"/>
  <c r="F11" i="1"/>
  <c r="F24" i="1" l="1"/>
  <c r="F15" i="1"/>
  <c r="F25" i="1" s="1"/>
</calcChain>
</file>

<file path=xl/sharedStrings.xml><?xml version="1.0" encoding="utf-8"?>
<sst xmlns="http://schemas.openxmlformats.org/spreadsheetml/2006/main" count="94" uniqueCount="68">
  <si>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</si>
  <si>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</si>
  <si>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</si>
  <si>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</si>
  <si>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</si>
  <si>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</si>
  <si>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</si>
  <si>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</si>
  <si>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</si>
  <si>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</si>
  <si>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</si>
  <si>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</si>
  <si>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</si>
  <si>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</si>
  <si>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</si>
  <si>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</si>
  <si>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</si>
  <si>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</si>
  <si>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</si>
  <si>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</si>
  <si>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</si>
  <si>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</si>
  <si>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</si>
  <si>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</si>
  <si>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</si>
  <si>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</si>
  <si>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</si>
  <si>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</si>
  <si>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</si>
  <si>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</si>
  <si>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</si>
  <si>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</si>
  <si>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</si>
  <si>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</si>
  <si>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</si>
  <si>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</si>
  <si>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</si>
  <si>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</si>
  <si>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</si>
  <si>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</si>
  <si>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</si>
  <si>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</si>
  <si>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</si>
  <si>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</si>
  <si>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</si>
  <si>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</si>
  <si>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</si>
  <si>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</si>
  <si>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</si>
  <si>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</si>
  <si>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</si>
  <si>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</si>
  <si>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12 0 00 00000</t>
  </si>
  <si>
    <t>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</si>
  <si>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Постановление администрации Благовещенского района от 20.11.2019 года № 1649</t>
  </si>
  <si>
    <t>13 0 00 00000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</si>
  <si>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</si>
  <si>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</si>
  <si>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</si>
  <si>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Перечень муниципальных программ, предусмотренных к финансированию из районного бюджета на 2022 год</t>
  </si>
  <si>
    <t xml:space="preserve">Сумма финансирования программы на 2022 год, за счет средств районного бюджета
</t>
  </si>
  <si>
    <t>Сумма финансирования программы на 2022 год, за счет средств федерального и областного бюджетов</t>
  </si>
  <si>
    <t>Сумма финансирования программы на 2022 год, за счет средств бюджетов поселений</t>
  </si>
  <si>
    <t>Постановление администрации Благовещенского района от 02.04.2020 года № 374</t>
  </si>
  <si>
    <t>"Развитие водохозяйственного комплекса в Благовещенском районе на 2021-2027 годы"</t>
  </si>
  <si>
    <t>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</si>
  <si>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Приложение № 10</t>
  </si>
  <si>
    <t>от 04.07.2022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</si>
</sst>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Normal="100" workbookViewId="0">
      <selection activeCell="H4" sqref="H4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7" customWidth="1"/>
    <col min="7" max="9" width="18.5703125" style="1" customWidth="1"/>
    <col min="10" max="10" width="0" style="1" hidden="1" customWidth="1"/>
    <col min="11" max="16384" width="9.140625" style="1"/>
  </cols>
  <sheetData>
    <row r="1" spans="1:10" x14ac:dyDescent="0.2">
      <c r="E1" s="13"/>
      <c r="F1" s="13"/>
      <c r="G1" s="13"/>
      <c r="H1" s="13" t="s">
        <v>66</v>
      </c>
      <c r="I1" s="13"/>
    </row>
    <row r="2" spans="1:10" ht="34.5" customHeight="1" x14ac:dyDescent="0.2">
      <c r="E2" s="13"/>
      <c r="F2" s="13"/>
      <c r="G2" s="13"/>
      <c r="H2" s="13" t="s">
        <v>18</v>
      </c>
      <c r="I2" s="13"/>
    </row>
    <row r="3" spans="1:10" ht="15.75" customHeight="1" x14ac:dyDescent="0.2">
      <c r="E3" s="13"/>
      <c r="F3" s="13"/>
      <c r="G3" s="13"/>
      <c r="H3" s="13" t="s">
        <v>67</v>
      </c>
      <c r="I3" s="13"/>
    </row>
    <row r="4" spans="1:10" ht="7.5" customHeight="1" x14ac:dyDescent="0.2"/>
    <row r="5" spans="1:10" ht="23.25" customHeight="1" x14ac:dyDescent="0.2">
      <c r="A5" s="14" t="s">
        <v>59</v>
      </c>
      <c r="B5" s="14"/>
      <c r="C5" s="14"/>
      <c r="D5" s="14"/>
      <c r="E5" s="14"/>
      <c r="F5" s="14"/>
      <c r="G5" s="14"/>
      <c r="H5" s="14"/>
      <c r="I5" s="14"/>
    </row>
    <row r="6" spans="1:10" ht="7.5" customHeight="1" x14ac:dyDescent="0.2">
      <c r="A6" s="12"/>
      <c r="B6" s="12"/>
      <c r="C6" s="12"/>
      <c r="D6" s="12"/>
      <c r="E6" s="12"/>
      <c r="F6" s="8"/>
      <c r="G6" s="12"/>
      <c r="H6" s="12"/>
      <c r="I6" s="12"/>
    </row>
    <row r="7" spans="1:10" x14ac:dyDescent="0.2">
      <c r="G7" s="2"/>
      <c r="H7" s="2"/>
      <c r="I7" s="2" t="s">
        <v>17</v>
      </c>
    </row>
    <row r="8" spans="1:10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9" t="s">
        <v>51</v>
      </c>
      <c r="G8" s="6" t="s">
        <v>60</v>
      </c>
      <c r="H8" s="6" t="s">
        <v>61</v>
      </c>
      <c r="I8" s="6" t="s">
        <v>62</v>
      </c>
    </row>
    <row r="9" spans="1:10" ht="69" customHeight="1" x14ac:dyDescent="0.2">
      <c r="A9" s="3" t="s">
        <v>7</v>
      </c>
      <c r="B9" s="4" t="s">
        <v>21</v>
      </c>
      <c r="C9" s="3" t="s">
        <v>28</v>
      </c>
      <c r="D9" s="3" t="s">
        <v>15</v>
      </c>
      <c r="E9" s="5" t="s">
        <v>16</v>
      </c>
      <c r="F9" s="10">
        <f>G9+H9+I9</f>
        <v>267</v>
      </c>
      <c r="G9" s="10">
        <f>105-100+149</f>
        <v>154</v>
      </c>
      <c r="H9" s="10">
        <v>113</v>
      </c>
      <c r="I9" s="10"/>
    </row>
    <row r="10" spans="1:10" ht="60" hidden="1" x14ac:dyDescent="0.2">
      <c r="A10" s="3" t="s">
        <v>6</v>
      </c>
      <c r="B10" s="4" t="s">
        <v>47</v>
      </c>
      <c r="C10" s="3" t="s">
        <v>29</v>
      </c>
      <c r="D10" s="3" t="s">
        <v>15</v>
      </c>
      <c r="E10" s="5" t="s">
        <v>16</v>
      </c>
      <c r="F10" s="10">
        <f t="shared" ref="F10:F24" si="0">G10+H10+I10</f>
        <v>0</v>
      </c>
      <c r="G10" s="10"/>
      <c r="H10" s="10"/>
      <c r="I10" s="10"/>
    </row>
    <row r="11" spans="1:10" ht="78.75" customHeight="1" x14ac:dyDescent="0.2">
      <c r="A11" s="3" t="s">
        <v>5</v>
      </c>
      <c r="B11" s="4" t="s">
        <v>22</v>
      </c>
      <c r="C11" s="3" t="s">
        <v>24</v>
      </c>
      <c r="D11" s="3" t="s">
        <v>19</v>
      </c>
      <c r="E11" s="5" t="s">
        <v>20</v>
      </c>
      <c r="F11" s="10">
        <f t="shared" si="0"/>
        <v>618086</v>
      </c>
      <c r="G11" s="10">
        <f>36739+75859+26969+1109+7877-3196+16333+2328+7235+40276</f>
        <v>211529</v>
      </c>
      <c r="H11" s="10">
        <f>631+43693+273632+10624+3471+2260+29182+43697+219+49-901</f>
        <v>406557</v>
      </c>
      <c r="I11" s="10"/>
    </row>
    <row r="12" spans="1:10" ht="81" customHeight="1" x14ac:dyDescent="0.2">
      <c r="A12" s="3" t="s">
        <v>12</v>
      </c>
      <c r="B12" s="4" t="s">
        <v>48</v>
      </c>
      <c r="C12" s="3" t="s">
        <v>25</v>
      </c>
      <c r="D12" s="3" t="s">
        <v>15</v>
      </c>
      <c r="E12" s="5" t="s">
        <v>16</v>
      </c>
      <c r="F12" s="10">
        <f t="shared" si="0"/>
        <v>2520</v>
      </c>
      <c r="G12" s="10">
        <f>10+94+155</f>
        <v>259</v>
      </c>
      <c r="H12" s="10">
        <v>2261</v>
      </c>
      <c r="I12" s="10"/>
    </row>
    <row r="13" spans="1:10" ht="61.5" customHeight="1" x14ac:dyDescent="0.2">
      <c r="A13" s="3" t="s">
        <v>13</v>
      </c>
      <c r="B13" s="4" t="s">
        <v>23</v>
      </c>
      <c r="C13" s="3" t="s">
        <v>27</v>
      </c>
      <c r="D13" s="3" t="s">
        <v>15</v>
      </c>
      <c r="E13" s="5" t="s">
        <v>16</v>
      </c>
      <c r="F13" s="10">
        <f t="shared" si="0"/>
        <v>2107</v>
      </c>
      <c r="G13" s="10">
        <f>420+1561+126</f>
        <v>2107</v>
      </c>
      <c r="H13" s="10"/>
      <c r="I13" s="10"/>
    </row>
    <row r="14" spans="1:10" ht="114.75" customHeight="1" x14ac:dyDescent="0.2">
      <c r="A14" s="3" t="s">
        <v>14</v>
      </c>
      <c r="B14" s="4" t="s">
        <v>49</v>
      </c>
      <c r="C14" s="3" t="s">
        <v>26</v>
      </c>
      <c r="D14" s="3" t="s">
        <v>15</v>
      </c>
      <c r="E14" s="5" t="s">
        <v>16</v>
      </c>
      <c r="F14" s="10">
        <f t="shared" si="0"/>
        <v>2318</v>
      </c>
      <c r="G14" s="10">
        <f>152+1744+422</f>
        <v>2318</v>
      </c>
      <c r="H14" s="10"/>
      <c r="I14" s="10"/>
      <c r="J14" s="1">
        <v>-4133</v>
      </c>
    </row>
    <row r="15" spans="1:10" ht="60" x14ac:dyDescent="0.2">
      <c r="A15" s="3" t="s">
        <v>10</v>
      </c>
      <c r="B15" s="4" t="s">
        <v>30</v>
      </c>
      <c r="C15" s="3" t="s">
        <v>31</v>
      </c>
      <c r="D15" s="3" t="s">
        <v>15</v>
      </c>
      <c r="E15" s="5" t="s">
        <v>16</v>
      </c>
      <c r="F15" s="10">
        <f t="shared" si="0"/>
        <v>83806</v>
      </c>
      <c r="G15" s="10">
        <f>16123+2950+342+1503+1000+221+4881</f>
        <v>27020</v>
      </c>
      <c r="H15" s="10">
        <f>18364+8221+5307+24894</f>
        <v>56786</v>
      </c>
      <c r="I15" s="10"/>
      <c r="J15" s="1">
        <v>-32795</v>
      </c>
    </row>
    <row r="16" spans="1:10" ht="60" x14ac:dyDescent="0.2">
      <c r="A16" s="3" t="s">
        <v>9</v>
      </c>
      <c r="B16" s="4" t="s">
        <v>32</v>
      </c>
      <c r="C16" s="3" t="s">
        <v>33</v>
      </c>
      <c r="D16" s="3" t="s">
        <v>15</v>
      </c>
      <c r="E16" s="5" t="s">
        <v>16</v>
      </c>
      <c r="F16" s="10">
        <f t="shared" si="0"/>
        <v>1375</v>
      </c>
      <c r="G16" s="10">
        <f>16-3+42</f>
        <v>55</v>
      </c>
      <c r="H16" s="10">
        <f>389-66+997</f>
        <v>1320</v>
      </c>
      <c r="I16" s="10"/>
      <c r="J16" s="1">
        <v>-358</v>
      </c>
    </row>
    <row r="17" spans="1:9" ht="60" x14ac:dyDescent="0.2">
      <c r="A17" s="3" t="s">
        <v>8</v>
      </c>
      <c r="B17" s="4" t="s">
        <v>34</v>
      </c>
      <c r="C17" s="3" t="s">
        <v>37</v>
      </c>
      <c r="D17" s="3" t="s">
        <v>15</v>
      </c>
      <c r="E17" s="5" t="s">
        <v>16</v>
      </c>
      <c r="F17" s="10">
        <f t="shared" si="0"/>
        <v>3843</v>
      </c>
      <c r="G17" s="10">
        <f>1160+83+600</f>
        <v>1843</v>
      </c>
      <c r="H17" s="10">
        <v>2000</v>
      </c>
      <c r="I17" s="10"/>
    </row>
    <row r="18" spans="1:9" ht="60" x14ac:dyDescent="0.2">
      <c r="A18" s="3" t="s">
        <v>11</v>
      </c>
      <c r="B18" s="4" t="s">
        <v>50</v>
      </c>
      <c r="C18" s="3" t="s">
        <v>38</v>
      </c>
      <c r="D18" s="3" t="s">
        <v>15</v>
      </c>
      <c r="E18" s="5" t="s">
        <v>16</v>
      </c>
      <c r="F18" s="10">
        <f t="shared" si="0"/>
        <v>50</v>
      </c>
      <c r="G18" s="10">
        <v>50</v>
      </c>
      <c r="H18" s="10"/>
      <c r="I18" s="10"/>
    </row>
    <row r="19" spans="1:9" ht="150" x14ac:dyDescent="0.2">
      <c r="A19" s="3" t="s">
        <v>56</v>
      </c>
      <c r="B19" s="4" t="s">
        <v>57</v>
      </c>
      <c r="C19" s="3" t="s">
        <v>58</v>
      </c>
      <c r="D19" s="3" t="s">
        <v>15</v>
      </c>
      <c r="E19" s="5" t="s">
        <v>16</v>
      </c>
      <c r="F19" s="10">
        <f t="shared" si="0"/>
        <v>390</v>
      </c>
      <c r="G19" s="10">
        <f>190+178+22</f>
        <v>390</v>
      </c>
      <c r="H19" s="10"/>
      <c r="I19" s="10"/>
    </row>
    <row r="20" spans="1:9" ht="120" x14ac:dyDescent="0.2">
      <c r="A20" s="3" t="s">
        <v>52</v>
      </c>
      <c r="B20" s="4" t="s">
        <v>53</v>
      </c>
      <c r="C20" s="3" t="s">
        <v>54</v>
      </c>
      <c r="D20" s="3" t="s">
        <v>15</v>
      </c>
      <c r="E20" s="5" t="s">
        <v>16</v>
      </c>
      <c r="F20" s="10">
        <f t="shared" si="0"/>
        <v>95900</v>
      </c>
      <c r="G20" s="10">
        <f>946+13</f>
        <v>959</v>
      </c>
      <c r="H20" s="10">
        <v>94941</v>
      </c>
      <c r="I20" s="10"/>
    </row>
    <row r="21" spans="1:9" ht="60" x14ac:dyDescent="0.2">
      <c r="A21" s="3" t="s">
        <v>55</v>
      </c>
      <c r="B21" s="4" t="s">
        <v>64</v>
      </c>
      <c r="C21" s="3" t="s">
        <v>63</v>
      </c>
      <c r="D21" s="3" t="s">
        <v>15</v>
      </c>
      <c r="E21" s="5" t="s">
        <v>16</v>
      </c>
      <c r="F21" s="10">
        <f t="shared" si="0"/>
        <v>16923</v>
      </c>
      <c r="G21" s="10">
        <f>200-168+645</f>
        <v>677</v>
      </c>
      <c r="H21" s="10">
        <f>768+15478</f>
        <v>16246</v>
      </c>
      <c r="I21" s="10"/>
    </row>
    <row r="22" spans="1:9" ht="105" x14ac:dyDescent="0.2">
      <c r="A22" s="3" t="s">
        <v>35</v>
      </c>
      <c r="B22" s="4" t="s">
        <v>65</v>
      </c>
      <c r="C22" s="3" t="s">
        <v>36</v>
      </c>
      <c r="D22" s="3" t="s">
        <v>15</v>
      </c>
      <c r="E22" s="5" t="s">
        <v>16</v>
      </c>
      <c r="F22" s="10">
        <f t="shared" si="0"/>
        <v>120</v>
      </c>
      <c r="G22" s="10">
        <v>120</v>
      </c>
      <c r="H22" s="10"/>
      <c r="I22" s="10"/>
    </row>
    <row r="23" spans="1:9" ht="61.5" customHeight="1" x14ac:dyDescent="0.2">
      <c r="A23" s="3" t="s">
        <v>39</v>
      </c>
      <c r="B23" s="4" t="s">
        <v>43</v>
      </c>
      <c r="C23" s="3" t="s">
        <v>40</v>
      </c>
      <c r="D23" s="3" t="s">
        <v>15</v>
      </c>
      <c r="E23" s="5" t="s">
        <v>16</v>
      </c>
      <c r="F23" s="10">
        <f t="shared" si="0"/>
        <v>61280</v>
      </c>
      <c r="G23" s="10">
        <f>32492+100-4089-5093+7886-14859+2550-1892</f>
        <v>17095</v>
      </c>
      <c r="H23" s="10">
        <f>9982+3714+244</f>
        <v>13940</v>
      </c>
      <c r="I23" s="10">
        <f>28052+784+352+1057</f>
        <v>30245</v>
      </c>
    </row>
    <row r="24" spans="1:9" ht="75" x14ac:dyDescent="0.2">
      <c r="A24" s="3" t="s">
        <v>41</v>
      </c>
      <c r="B24" s="4" t="s">
        <v>42</v>
      </c>
      <c r="C24" s="3" t="s">
        <v>44</v>
      </c>
      <c r="D24" s="3" t="s">
        <v>45</v>
      </c>
      <c r="E24" s="5" t="s">
        <v>46</v>
      </c>
      <c r="F24" s="10">
        <f t="shared" si="0"/>
        <v>100970</v>
      </c>
      <c r="G24" s="10">
        <f>400+21313+543+274+113+350+400+30+2009+4222-4023+1000</f>
        <v>26631</v>
      </c>
      <c r="H24" s="10">
        <v>68720</v>
      </c>
      <c r="I24" s="10">
        <v>5619</v>
      </c>
    </row>
    <row r="25" spans="1:9" x14ac:dyDescent="0.2">
      <c r="A25" s="3"/>
      <c r="B25" s="3"/>
      <c r="C25" s="3"/>
      <c r="D25" s="3"/>
      <c r="E25" s="5"/>
      <c r="F25" s="11">
        <f>SUM(F9:F24)</f>
        <v>989955</v>
      </c>
      <c r="G25" s="11">
        <f t="shared" ref="G25:I25" si="1">SUM(G9:G24)</f>
        <v>291207</v>
      </c>
      <c r="H25" s="11">
        <f t="shared" si="1"/>
        <v>662884</v>
      </c>
      <c r="I25" s="11">
        <f t="shared" si="1"/>
        <v>35864</v>
      </c>
    </row>
    <row r="26" spans="1:9" ht="14.25" customHeight="1" x14ac:dyDescent="0.2"/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9055118110236221" right="0.31496062992125984" top="0.35433070866141736" bottom="0.35433070866141736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2022-06-27T00:01:42Z</cp:lastPrinted>
  <dcterms:created xsi:type="dcterms:W3CDTF">2020-10-13T01:04:56Z</dcterms:created>
  <dcterms:modified xsi:type="dcterms:W3CDTF">2022-07-01T05:54:22Z</dcterms:modified>
</cp:coreProperties>
</file>