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11460"/>
  </bookViews>
  <sheets>
    <sheet name="Программы" sheetId="1" r:id="rId1"/>
  </sheets>
  <externalReferences>
    <externalReference r:id="rId2"/>
    <externalReference r:id="rId3"/>
  </externalReferences>
  <definedNames>
    <definedName name="_xlnm.Print_Area" localSheetId="0">Программы!$A$1:$I$24</definedName>
  </definedNames>
  <calcPr calcId="145621"/>
</workbook>
</file>

<file path=xl/calcChain.xml><?xml version="1.0" encoding="utf-8"?>
<calcChain xmlns="http://schemas.openxmlformats.org/spreadsheetml/2006/main">
  <c r="G15" i="1" l="1"/>
  <c r="F29" i="1" l="1"/>
  <c r="G23" i="1"/>
  <c r="G22" i="1"/>
  <c r="H11" i="1"/>
  <c r="G11" i="1"/>
  <c r="G19" i="1" l="1"/>
  <c r="G13" i="1"/>
  <c r="F20" i="1" l="1"/>
  <c r="F27" i="1" l="1"/>
  <c r="F19" i="1" l="1"/>
  <c r="F10" i="1" l="1"/>
  <c r="F12" i="1"/>
  <c r="F13" i="1"/>
  <c r="F14" i="1"/>
  <c r="F16" i="1"/>
  <c r="F17" i="1"/>
  <c r="F18" i="1"/>
  <c r="F21" i="1"/>
  <c r="F22" i="1"/>
  <c r="F9" i="1"/>
  <c r="F11" i="1"/>
  <c r="I24" i="1"/>
  <c r="F23" i="1"/>
  <c r="H24" i="1" l="1"/>
  <c r="F15" i="1"/>
  <c r="F24" i="1" s="1"/>
  <c r="F28" i="1" l="1"/>
  <c r="F30" i="1"/>
  <c r="G24" i="1"/>
</calcChain>
</file>

<file path=xl/sharedStrings.xml><?xml version="1.0" encoding="utf-8"?>
<sst xmlns="http://schemas.openxmlformats.org/spreadsheetml/2006/main" count="88" uniqueCount="64">
  <si>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</si>
  <si>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</si>
  <si>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</si>
  <si>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</si>
  <si>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</si>
  <si>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</si>
  <si>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</si>
  <si>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</si>
  <si>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</si>
  <si>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</si>
  <si>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</si>
  <si>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</si>
  <si>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</si>
  <si>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</si>
  <si>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</si>
  <si>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</si>
  <si>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</si>
  <si>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</si>
  <si>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от __________ № ______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</si>
  <si>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</si>
  <si>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</si>
  <si>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</si>
  <si>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</si>
  <si>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</si>
  <si>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</si>
  <si>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</si>
  <si>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</si>
  <si>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</si>
  <si>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</si>
  <si>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</si>
  <si>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</si>
  <si>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</si>
  <si>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</si>
  <si>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</si>
  <si>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</si>
  <si>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</si>
  <si>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</si>
  <si>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</si>
  <si>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</si>
  <si>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</si>
  <si>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</si>
  <si>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</si>
  <si>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</si>
  <si>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</si>
  <si>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</si>
  <si>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</si>
  <si>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</si>
  <si>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</si>
  <si>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</si>
  <si>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</si>
  <si>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</si>
  <si>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</si>
  <si>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</si>
  <si>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</si>
  <si>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</si>
  <si>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</si>
  <si>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</si>
  <si>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13 0 00 00000</t>
  </si>
  <si>
    <t>Муниципальная программа «Охрана окружающей среды в Благовещенском районе Амурской области»</t>
  </si>
  <si>
    <t xml:space="preserve">Сумма финансирования программы на 2023 год, за счет средств районного бюджета
</t>
  </si>
  <si>
    <t>Сумма финансирования программы на 2023 год, за счет средств федерального и областного бюджетов</t>
  </si>
  <si>
    <t>Сумма финансирования программы на 2023 год, за счет средств бюджетов поселений</t>
  </si>
  <si>
    <t>Приложение № 14</t>
  </si>
  <si>
    <t>Перечень муниципальных программ, предусмотренных к финансированию из районного бюджета на плановый период                                                       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</si>
</sst>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9%20%20&#1074;&#1077;&#1076;&#1086;&#1084;&#1089;&#1090;&#1074;%202022-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12%20&#1074;&#1077;&#1076;&#1086;&#1084;&#1089;&#1090;&#1074;%202023-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>
        <row r="43">
          <cell r="H43">
            <v>631</v>
          </cell>
        </row>
        <row r="585">
          <cell r="G585">
            <v>747738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13" zoomScaleNormal="100" workbookViewId="0">
      <selection activeCell="I14" sqref="I14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10" customWidth="1"/>
    <col min="7" max="9" width="18.5703125" style="1" customWidth="1"/>
    <col min="10" max="16384" width="9.140625" style="1"/>
  </cols>
  <sheetData>
    <row r="1" spans="1:9" x14ac:dyDescent="0.2">
      <c r="E1" s="15"/>
      <c r="F1" s="15"/>
      <c r="G1" s="15"/>
      <c r="H1" s="15" t="s">
        <v>62</v>
      </c>
      <c r="I1" s="15"/>
    </row>
    <row r="2" spans="1:9" ht="34.5" customHeight="1" x14ac:dyDescent="0.2">
      <c r="E2" s="15"/>
      <c r="F2" s="15"/>
      <c r="G2" s="15"/>
      <c r="H2" s="15" t="s">
        <v>19</v>
      </c>
      <c r="I2" s="15"/>
    </row>
    <row r="3" spans="1:9" ht="15.75" customHeight="1" x14ac:dyDescent="0.2">
      <c r="E3" s="15"/>
      <c r="F3" s="15"/>
      <c r="G3" s="15"/>
      <c r="H3" s="15" t="s">
        <v>18</v>
      </c>
      <c r="I3" s="15"/>
    </row>
    <row r="4" spans="1:9" ht="15" customHeight="1" x14ac:dyDescent="0.2"/>
    <row r="5" spans="1:9" ht="38.25" customHeight="1" x14ac:dyDescent="0.2">
      <c r="A5" s="16" t="s">
        <v>63</v>
      </c>
      <c r="B5" s="16"/>
      <c r="C5" s="16"/>
      <c r="D5" s="16"/>
      <c r="E5" s="16"/>
      <c r="F5" s="16"/>
      <c r="G5" s="16"/>
      <c r="H5" s="16"/>
      <c r="I5" s="16"/>
    </row>
    <row r="6" spans="1:9" ht="14.25" customHeight="1" x14ac:dyDescent="0.2">
      <c r="A6" s="2"/>
      <c r="B6" s="2"/>
      <c r="C6" s="2"/>
      <c r="D6" s="2"/>
      <c r="E6" s="2"/>
      <c r="F6" s="11"/>
      <c r="G6" s="2"/>
      <c r="H6" s="2"/>
      <c r="I6" s="2"/>
    </row>
    <row r="7" spans="1:9" x14ac:dyDescent="0.2">
      <c r="G7" s="3"/>
      <c r="H7" s="3"/>
      <c r="I7" s="3" t="s">
        <v>17</v>
      </c>
    </row>
    <row r="8" spans="1:9" ht="84.75" customHeight="1" x14ac:dyDescent="0.2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12" t="s">
        <v>53</v>
      </c>
      <c r="G8" s="8" t="s">
        <v>59</v>
      </c>
      <c r="H8" s="8" t="s">
        <v>60</v>
      </c>
      <c r="I8" s="8" t="s">
        <v>61</v>
      </c>
    </row>
    <row r="9" spans="1:9" ht="69" customHeight="1" x14ac:dyDescent="0.2">
      <c r="A9" s="4" t="s">
        <v>7</v>
      </c>
      <c r="B9" s="5" t="s">
        <v>22</v>
      </c>
      <c r="C9" s="4" t="s">
        <v>29</v>
      </c>
      <c r="D9" s="4" t="s">
        <v>15</v>
      </c>
      <c r="E9" s="7" t="s">
        <v>16</v>
      </c>
      <c r="F9" s="13">
        <f>G9+H9+I9</f>
        <v>105</v>
      </c>
      <c r="G9" s="13">
        <v>105</v>
      </c>
      <c r="H9" s="13"/>
      <c r="I9" s="13"/>
    </row>
    <row r="10" spans="1:9" ht="60" hidden="1" x14ac:dyDescent="0.2">
      <c r="A10" s="4" t="s">
        <v>6</v>
      </c>
      <c r="B10" s="5" t="s">
        <v>49</v>
      </c>
      <c r="C10" s="4" t="s">
        <v>30</v>
      </c>
      <c r="D10" s="4" t="s">
        <v>15</v>
      </c>
      <c r="E10" s="7" t="s">
        <v>16</v>
      </c>
      <c r="F10" s="13">
        <f t="shared" ref="F10:F23" si="0">G10+H10+I10</f>
        <v>0</v>
      </c>
      <c r="G10" s="13"/>
      <c r="H10" s="13"/>
      <c r="I10" s="13"/>
    </row>
    <row r="11" spans="1:9" ht="83.25" customHeight="1" x14ac:dyDescent="0.2">
      <c r="A11" s="4" t="s">
        <v>5</v>
      </c>
      <c r="B11" s="5" t="s">
        <v>23</v>
      </c>
      <c r="C11" s="4" t="s">
        <v>25</v>
      </c>
      <c r="D11" s="4" t="s">
        <v>20</v>
      </c>
      <c r="E11" s="7" t="s">
        <v>21</v>
      </c>
      <c r="F11" s="13">
        <f t="shared" si="0"/>
        <v>548880</v>
      </c>
      <c r="G11" s="13">
        <f>37222+75932+17726+1107+8283</f>
        <v>140270</v>
      </c>
      <c r="H11" s="13">
        <f>631+44840+43859+262703+20065+3478+2260+30774</f>
        <v>408610</v>
      </c>
      <c r="I11" s="13"/>
    </row>
    <row r="12" spans="1:9" ht="81" customHeight="1" x14ac:dyDescent="0.2">
      <c r="A12" s="4" t="s">
        <v>12</v>
      </c>
      <c r="B12" s="5" t="s">
        <v>50</v>
      </c>
      <c r="C12" s="4" t="s">
        <v>26</v>
      </c>
      <c r="D12" s="4" t="s">
        <v>15</v>
      </c>
      <c r="E12" s="7" t="s">
        <v>16</v>
      </c>
      <c r="F12" s="13">
        <f t="shared" si="0"/>
        <v>305</v>
      </c>
      <c r="G12" s="13">
        <v>22</v>
      </c>
      <c r="H12" s="13">
        <v>283</v>
      </c>
      <c r="I12" s="13"/>
    </row>
    <row r="13" spans="1:9" ht="67.5" customHeight="1" x14ac:dyDescent="0.2">
      <c r="A13" s="4" t="s">
        <v>13</v>
      </c>
      <c r="B13" s="5" t="s">
        <v>24</v>
      </c>
      <c r="C13" s="4" t="s">
        <v>28</v>
      </c>
      <c r="D13" s="4" t="s">
        <v>15</v>
      </c>
      <c r="E13" s="7" t="s">
        <v>16</v>
      </c>
      <c r="F13" s="13">
        <f t="shared" si="0"/>
        <v>1981</v>
      </c>
      <c r="G13" s="13">
        <f>420+1561</f>
        <v>1981</v>
      </c>
      <c r="H13" s="13"/>
      <c r="I13" s="13"/>
    </row>
    <row r="14" spans="1:9" ht="114.75" customHeight="1" x14ac:dyDescent="0.2">
      <c r="A14" s="4" t="s">
        <v>14</v>
      </c>
      <c r="B14" s="5" t="s">
        <v>51</v>
      </c>
      <c r="C14" s="4" t="s">
        <v>27</v>
      </c>
      <c r="D14" s="4" t="s">
        <v>15</v>
      </c>
      <c r="E14" s="7" t="s">
        <v>16</v>
      </c>
      <c r="F14" s="13">
        <f t="shared" si="0"/>
        <v>22</v>
      </c>
      <c r="G14" s="13">
        <v>22</v>
      </c>
      <c r="H14" s="13"/>
      <c r="I14" s="13"/>
    </row>
    <row r="15" spans="1:9" ht="60" x14ac:dyDescent="0.2">
      <c r="A15" s="4" t="s">
        <v>10</v>
      </c>
      <c r="B15" s="5" t="s">
        <v>31</v>
      </c>
      <c r="C15" s="4" t="s">
        <v>32</v>
      </c>
      <c r="D15" s="4" t="s">
        <v>15</v>
      </c>
      <c r="E15" s="7" t="s">
        <v>16</v>
      </c>
      <c r="F15" s="13">
        <f t="shared" si="0"/>
        <v>41512</v>
      </c>
      <c r="G15" s="13">
        <f>17011+2782</f>
        <v>19793</v>
      </c>
      <c r="H15" s="13">
        <v>21719</v>
      </c>
      <c r="I15" s="13"/>
    </row>
    <row r="16" spans="1:9" ht="60" x14ac:dyDescent="0.2">
      <c r="A16" s="4" t="s">
        <v>9</v>
      </c>
      <c r="B16" s="5" t="s">
        <v>33</v>
      </c>
      <c r="C16" s="4" t="s">
        <v>34</v>
      </c>
      <c r="D16" s="4" t="s">
        <v>15</v>
      </c>
      <c r="E16" s="7" t="s">
        <v>16</v>
      </c>
      <c r="F16" s="13">
        <f t="shared" si="0"/>
        <v>399</v>
      </c>
      <c r="G16" s="13">
        <v>16</v>
      </c>
      <c r="H16" s="13">
        <v>383</v>
      </c>
      <c r="I16" s="13"/>
    </row>
    <row r="17" spans="1:9" ht="60" x14ac:dyDescent="0.2">
      <c r="A17" s="4" t="s">
        <v>8</v>
      </c>
      <c r="B17" s="5" t="s">
        <v>35</v>
      </c>
      <c r="C17" s="4" t="s">
        <v>38</v>
      </c>
      <c r="D17" s="4" t="s">
        <v>15</v>
      </c>
      <c r="E17" s="7" t="s">
        <v>16</v>
      </c>
      <c r="F17" s="13">
        <f t="shared" si="0"/>
        <v>1160</v>
      </c>
      <c r="G17" s="13">
        <v>1160</v>
      </c>
      <c r="H17" s="13"/>
      <c r="I17" s="13"/>
    </row>
    <row r="18" spans="1:9" ht="60" x14ac:dyDescent="0.2">
      <c r="A18" s="4" t="s">
        <v>11</v>
      </c>
      <c r="B18" s="5" t="s">
        <v>52</v>
      </c>
      <c r="C18" s="4" t="s">
        <v>39</v>
      </c>
      <c r="D18" s="4" t="s">
        <v>15</v>
      </c>
      <c r="E18" s="7" t="s">
        <v>16</v>
      </c>
      <c r="F18" s="13">
        <f t="shared" si="0"/>
        <v>50</v>
      </c>
      <c r="G18" s="13">
        <v>50</v>
      </c>
      <c r="H18" s="13"/>
      <c r="I18" s="13"/>
    </row>
    <row r="19" spans="1:9" ht="150" x14ac:dyDescent="0.2">
      <c r="A19" s="4" t="s">
        <v>54</v>
      </c>
      <c r="B19" s="5" t="s">
        <v>55</v>
      </c>
      <c r="C19" s="4" t="s">
        <v>56</v>
      </c>
      <c r="D19" s="4" t="s">
        <v>15</v>
      </c>
      <c r="E19" s="7" t="s">
        <v>16</v>
      </c>
      <c r="F19" s="13">
        <f t="shared" si="0"/>
        <v>425</v>
      </c>
      <c r="G19" s="13">
        <f>35+190+178+22</f>
        <v>425</v>
      </c>
      <c r="H19" s="13"/>
      <c r="I19" s="13"/>
    </row>
    <row r="20" spans="1:9" ht="60" hidden="1" x14ac:dyDescent="0.2">
      <c r="A20" s="4" t="s">
        <v>57</v>
      </c>
      <c r="B20" s="5" t="s">
        <v>58</v>
      </c>
      <c r="C20" s="4"/>
      <c r="D20" s="4" t="s">
        <v>15</v>
      </c>
      <c r="E20" s="7" t="s">
        <v>16</v>
      </c>
      <c r="F20" s="13">
        <f t="shared" si="0"/>
        <v>0</v>
      </c>
      <c r="G20" s="13"/>
      <c r="H20" s="13"/>
      <c r="I20" s="13"/>
    </row>
    <row r="21" spans="1:9" ht="105" x14ac:dyDescent="0.2">
      <c r="A21" s="4" t="s">
        <v>36</v>
      </c>
      <c r="B21" s="5" t="s">
        <v>48</v>
      </c>
      <c r="C21" s="4" t="s">
        <v>37</v>
      </c>
      <c r="D21" s="4" t="s">
        <v>15</v>
      </c>
      <c r="E21" s="7" t="s">
        <v>16</v>
      </c>
      <c r="F21" s="13">
        <f t="shared" si="0"/>
        <v>90</v>
      </c>
      <c r="G21" s="13">
        <v>90</v>
      </c>
      <c r="H21" s="13"/>
      <c r="I21" s="13"/>
    </row>
    <row r="22" spans="1:9" ht="60" x14ac:dyDescent="0.2">
      <c r="A22" s="4" t="s">
        <v>40</v>
      </c>
      <c r="B22" s="5" t="s">
        <v>44</v>
      </c>
      <c r="C22" s="4" t="s">
        <v>41</v>
      </c>
      <c r="D22" s="4" t="s">
        <v>15</v>
      </c>
      <c r="E22" s="7" t="s">
        <v>16</v>
      </c>
      <c r="F22" s="13">
        <f t="shared" si="0"/>
        <v>56042</v>
      </c>
      <c r="G22" s="13">
        <f>100+14194</f>
        <v>14294</v>
      </c>
      <c r="H22" s="13">
        <v>13696</v>
      </c>
      <c r="I22" s="13">
        <v>28052</v>
      </c>
    </row>
    <row r="23" spans="1:9" ht="75" x14ac:dyDescent="0.2">
      <c r="A23" s="4" t="s">
        <v>42</v>
      </c>
      <c r="B23" s="5" t="s">
        <v>43</v>
      </c>
      <c r="C23" s="4" t="s">
        <v>45</v>
      </c>
      <c r="D23" s="4" t="s">
        <v>46</v>
      </c>
      <c r="E23" s="7" t="s">
        <v>47</v>
      </c>
      <c r="F23" s="13">
        <f t="shared" si="0"/>
        <v>96777</v>
      </c>
      <c r="G23" s="13">
        <f>400+16729</f>
        <v>17129</v>
      </c>
      <c r="H23" s="13">
        <v>73862</v>
      </c>
      <c r="I23" s="13">
        <v>5786</v>
      </c>
    </row>
    <row r="24" spans="1:9" x14ac:dyDescent="0.2">
      <c r="A24" s="4"/>
      <c r="B24" s="4"/>
      <c r="C24" s="4"/>
      <c r="D24" s="4"/>
      <c r="E24" s="7"/>
      <c r="F24" s="14">
        <f t="shared" ref="F24:H24" si="1">SUM(F9:F23)</f>
        <v>747748</v>
      </c>
      <c r="G24" s="14">
        <f t="shared" si="1"/>
        <v>195357</v>
      </c>
      <c r="H24" s="14">
        <f t="shared" si="1"/>
        <v>518553</v>
      </c>
      <c r="I24" s="14">
        <f>SUM(I9:I23)</f>
        <v>33838</v>
      </c>
    </row>
    <row r="26" spans="1:9" hidden="1" x14ac:dyDescent="0.2">
      <c r="G26" s="9"/>
    </row>
    <row r="27" spans="1:9" hidden="1" x14ac:dyDescent="0.2">
      <c r="F27" s="10">
        <f>'[1]Ведомств. '!$G$558</f>
        <v>0</v>
      </c>
      <c r="G27" s="6"/>
    </row>
    <row r="28" spans="1:9" hidden="1" x14ac:dyDescent="0.2">
      <c r="F28" s="10">
        <f>F24-F27</f>
        <v>747748</v>
      </c>
      <c r="G28" s="6"/>
      <c r="H28" s="6"/>
      <c r="I28" s="6"/>
    </row>
    <row r="29" spans="1:9" x14ac:dyDescent="0.2">
      <c r="F29" s="10">
        <f>'[2]Ведомств. '!$G$585</f>
        <v>747738</v>
      </c>
      <c r="G29" s="6"/>
      <c r="H29" s="6"/>
      <c r="I29" s="6"/>
    </row>
    <row r="30" spans="1:9" x14ac:dyDescent="0.2">
      <c r="F30" s="10">
        <f>F24-F29</f>
        <v>10</v>
      </c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2021-10-31T04:14:09Z</cp:lastPrinted>
  <dcterms:created xsi:type="dcterms:W3CDTF">2020-10-13T01:04:56Z</dcterms:created>
  <dcterms:modified xsi:type="dcterms:W3CDTF">2021-11-08T06:12:28Z</dcterms:modified>
</cp:coreProperties>
</file>