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760"/>
  </bookViews>
  <sheets>
    <sheet name="Функцион. " sheetId="1" r:id="rId1"/>
  </sheets>
  <externalReferences>
    <externalReference r:id="rId2"/>
    <externalReference r:id="rId3"/>
  </externalReferences>
  <definedNames>
    <definedName name="_xlnm.Print_Area" localSheetId="0">'Функцион. '!$A$1:$G$606</definedName>
  </definedNames>
  <calcPr calcId="145621"/>
</workbook>
</file>

<file path=xl/calcChain.xml><?xml version="1.0" encoding="utf-8"?>
<calcChain xmlns="http://schemas.openxmlformats.org/spreadsheetml/2006/main">
  <c r="G227" i="1" l="1"/>
  <c r="F227" i="1"/>
  <c r="G473" i="1"/>
  <c r="F473" i="1"/>
  <c r="G392" i="1"/>
  <c r="F392" i="1"/>
  <c r="G383" i="1"/>
  <c r="F383" i="1"/>
  <c r="G366" i="1" l="1"/>
  <c r="F366" i="1"/>
  <c r="G368" i="1"/>
  <c r="F368" i="1"/>
  <c r="G370" i="1"/>
  <c r="F370" i="1"/>
  <c r="G372" i="1"/>
  <c r="F372" i="1"/>
  <c r="G309" i="1"/>
  <c r="F309" i="1"/>
  <c r="G311" i="1"/>
  <c r="F311" i="1"/>
  <c r="G314" i="1"/>
  <c r="G313" i="1" s="1"/>
  <c r="F314" i="1"/>
  <c r="F313" i="1" s="1"/>
  <c r="G105" i="1"/>
  <c r="G104" i="1" s="1"/>
  <c r="G103" i="1" s="1"/>
  <c r="F105" i="1"/>
  <c r="F104" i="1" s="1"/>
  <c r="F103" i="1" s="1"/>
  <c r="F365" i="1" l="1"/>
  <c r="G365" i="1"/>
  <c r="F308" i="1"/>
  <c r="F307" i="1" s="1"/>
  <c r="G308" i="1"/>
  <c r="G307" i="1" s="1"/>
  <c r="G611" i="1"/>
  <c r="G604" i="1"/>
  <c r="G602" i="1"/>
  <c r="G596" i="1"/>
  <c r="G595" i="1" s="1"/>
  <c r="G594" i="1" s="1"/>
  <c r="G593" i="1" s="1"/>
  <c r="G592" i="1" s="1"/>
  <c r="G590" i="1"/>
  <c r="G589" i="1" s="1"/>
  <c r="G588" i="1" s="1"/>
  <c r="G587" i="1" s="1"/>
  <c r="G586" i="1" s="1"/>
  <c r="G584" i="1"/>
  <c r="G583" i="1" s="1"/>
  <c r="G581" i="1"/>
  <c r="G580" i="1" s="1"/>
  <c r="G575" i="1"/>
  <c r="G574" i="1" s="1"/>
  <c r="G573" i="1" s="1"/>
  <c r="G572" i="1" s="1"/>
  <c r="G569" i="1"/>
  <c r="G568" i="1" s="1"/>
  <c r="G566" i="1"/>
  <c r="G565" i="1" s="1"/>
  <c r="G562" i="1"/>
  <c r="G561" i="1" s="1"/>
  <c r="G558" i="1"/>
  <c r="G557" i="1" s="1"/>
  <c r="G556" i="1" s="1"/>
  <c r="G553" i="1"/>
  <c r="G552" i="1" s="1"/>
  <c r="G551" i="1" s="1"/>
  <c r="G548" i="1"/>
  <c r="G546" i="1"/>
  <c r="G542" i="1"/>
  <c r="G541" i="1" s="1"/>
  <c r="G540" i="1" s="1"/>
  <c r="G538" i="1"/>
  <c r="G537" i="1" s="1"/>
  <c r="G536" i="1" s="1"/>
  <c r="G535" i="1" s="1"/>
  <c r="G533" i="1"/>
  <c r="G532" i="1" s="1"/>
  <c r="G531" i="1" s="1"/>
  <c r="G528" i="1"/>
  <c r="G527" i="1" s="1"/>
  <c r="G526" i="1" s="1"/>
  <c r="G525" i="1" s="1"/>
  <c r="G521" i="1"/>
  <c r="G519" i="1"/>
  <c r="G514" i="1"/>
  <c r="G513" i="1" s="1"/>
  <c r="G510" i="1"/>
  <c r="G508" i="1"/>
  <c r="G504" i="1"/>
  <c r="G503" i="1" s="1"/>
  <c r="G501" i="1"/>
  <c r="G500" i="1" s="1"/>
  <c r="G499" i="1"/>
  <c r="G498" i="1" s="1"/>
  <c r="G496" i="1"/>
  <c r="G494" i="1"/>
  <c r="G491" i="1"/>
  <c r="G489" i="1"/>
  <c r="G487" i="1"/>
  <c r="G483" i="1"/>
  <c r="G482" i="1" s="1"/>
  <c r="G481" i="1" s="1"/>
  <c r="G475" i="1"/>
  <c r="G468" i="1"/>
  <c r="G467" i="1" s="1"/>
  <c r="G466" i="1" s="1"/>
  <c r="G464" i="1"/>
  <c r="G463" i="1" s="1"/>
  <c r="G462" i="1" s="1"/>
  <c r="G457" i="1"/>
  <c r="G455" i="1"/>
  <c r="G450" i="1"/>
  <c r="G449" i="1" s="1"/>
  <c r="G448" i="1" s="1"/>
  <c r="G446" i="1"/>
  <c r="G445" i="1" s="1"/>
  <c r="G443" i="1"/>
  <c r="G441" i="1"/>
  <c r="G439" i="1"/>
  <c r="G437" i="1"/>
  <c r="G434" i="1"/>
  <c r="G433" i="1" s="1"/>
  <c r="G428" i="1"/>
  <c r="G427" i="1" s="1"/>
  <c r="G426" i="1" s="1"/>
  <c r="G424" i="1"/>
  <c r="G422" i="1"/>
  <c r="G417" i="1"/>
  <c r="G416" i="1" s="1"/>
  <c r="G415" i="1" s="1"/>
  <c r="G412" i="1"/>
  <c r="G411" i="1" s="1"/>
  <c r="G409" i="1"/>
  <c r="G408" i="1" s="1"/>
  <c r="G406" i="1"/>
  <c r="G404" i="1"/>
  <c r="G398" i="1"/>
  <c r="G397" i="1" s="1"/>
  <c r="G396" i="1" s="1"/>
  <c r="G394" i="1"/>
  <c r="G390" i="1"/>
  <c r="G387" i="1"/>
  <c r="G385" i="1"/>
  <c r="G381" i="1"/>
  <c r="G377" i="1"/>
  <c r="G376" i="1" s="1"/>
  <c r="G374" i="1"/>
  <c r="G363" i="1"/>
  <c r="G361" i="1"/>
  <c r="G359" i="1"/>
  <c r="G357" i="1"/>
  <c r="G355" i="1"/>
  <c r="G349" i="1"/>
  <c r="G348" i="1" s="1"/>
  <c r="G347" i="1" s="1"/>
  <c r="G345" i="1"/>
  <c r="G344" i="1" s="1"/>
  <c r="G342" i="1"/>
  <c r="G340" i="1"/>
  <c r="G338" i="1"/>
  <c r="G335" i="1"/>
  <c r="G334" i="1" s="1"/>
  <c r="G328" i="1"/>
  <c r="G327" i="1" s="1"/>
  <c r="G326" i="1" s="1"/>
  <c r="G325" i="1" s="1"/>
  <c r="G323" i="1"/>
  <c r="G322" i="1" s="1"/>
  <c r="G321" i="1" s="1"/>
  <c r="G320" i="1" s="1"/>
  <c r="G318" i="1"/>
  <c r="G317" i="1" s="1"/>
  <c r="G316" i="1" s="1"/>
  <c r="G305" i="1"/>
  <c r="G304" i="1" s="1"/>
  <c r="G303" i="1"/>
  <c r="G302" i="1" s="1"/>
  <c r="G301" i="1"/>
  <c r="G300" i="1" s="1"/>
  <c r="G297" i="1"/>
  <c r="G295" i="1"/>
  <c r="G294" i="1"/>
  <c r="G293" i="1" s="1"/>
  <c r="G292" i="1"/>
  <c r="G291" i="1" s="1"/>
  <c r="G290" i="1"/>
  <c r="G289" i="1" s="1"/>
  <c r="G288" i="1"/>
  <c r="G287" i="1" s="1"/>
  <c r="G286" i="1"/>
  <c r="G285" i="1" s="1"/>
  <c r="G284" i="1"/>
  <c r="G283" i="1" s="1"/>
  <c r="G282" i="1"/>
  <c r="G281" i="1" s="1"/>
  <c r="G280" i="1"/>
  <c r="G279" i="1" s="1"/>
  <c r="G278" i="1"/>
  <c r="G277" i="1" s="1"/>
  <c r="G276" i="1"/>
  <c r="G275" i="1" s="1"/>
  <c r="G274" i="1"/>
  <c r="G273" i="1" s="1"/>
  <c r="G272" i="1"/>
  <c r="G271" i="1" s="1"/>
  <c r="G270" i="1"/>
  <c r="G269" i="1" s="1"/>
  <c r="G268" i="1"/>
  <c r="G267" i="1" s="1"/>
  <c r="G265" i="1"/>
  <c r="G260" i="1"/>
  <c r="G259" i="1" s="1"/>
  <c r="G258" i="1" s="1"/>
  <c r="G255" i="1"/>
  <c r="G253" i="1"/>
  <c r="G251" i="1"/>
  <c r="G247" i="1"/>
  <c r="G246" i="1" s="1"/>
  <c r="G245" i="1" s="1"/>
  <c r="G241" i="1"/>
  <c r="G240" i="1" s="1"/>
  <c r="G238" i="1"/>
  <c r="G237" i="1" s="1"/>
  <c r="G234" i="1"/>
  <c r="G232" i="1"/>
  <c r="G231" i="1" s="1"/>
  <c r="G230" i="1" s="1"/>
  <c r="G226" i="1"/>
  <c r="G225" i="1" s="1"/>
  <c r="G219" i="1"/>
  <c r="G218" i="1" s="1"/>
  <c r="G216" i="1"/>
  <c r="G214" i="1"/>
  <c r="G212" i="1"/>
  <c r="G210" i="1"/>
  <c r="G208" i="1"/>
  <c r="G206" i="1"/>
  <c r="G204" i="1"/>
  <c r="G202" i="1"/>
  <c r="G200" i="1"/>
  <c r="G198" i="1"/>
  <c r="G196" i="1"/>
  <c r="G195" i="1"/>
  <c r="G194" i="1"/>
  <c r="G189" i="1"/>
  <c r="G183" i="1"/>
  <c r="G182" i="1" s="1"/>
  <c r="G180" i="1"/>
  <c r="G179" i="1" s="1"/>
  <c r="G178" i="1" s="1"/>
  <c r="G177" i="1" s="1"/>
  <c r="G174" i="1"/>
  <c r="G173" i="1" s="1"/>
  <c r="G172" i="1" s="1"/>
  <c r="G171" i="1" s="1"/>
  <c r="G168" i="1"/>
  <c r="G167" i="1" s="1"/>
  <c r="G166" i="1" s="1"/>
  <c r="G164" i="1"/>
  <c r="G162" i="1"/>
  <c r="G157" i="1"/>
  <c r="G156" i="1" s="1"/>
  <c r="G155" i="1" s="1"/>
  <c r="G153" i="1"/>
  <c r="G152" i="1" s="1"/>
  <c r="G151" i="1" s="1"/>
  <c r="G146" i="1"/>
  <c r="G145" i="1" s="1"/>
  <c r="G144" i="1" s="1"/>
  <c r="G142" i="1"/>
  <c r="G141" i="1"/>
  <c r="G140" i="1" s="1"/>
  <c r="G136" i="1"/>
  <c r="G134" i="1"/>
  <c r="G133" i="1"/>
  <c r="G132" i="1" s="1"/>
  <c r="G130" i="1"/>
  <c r="G125" i="1"/>
  <c r="G124" i="1" s="1"/>
  <c r="G123" i="1" s="1"/>
  <c r="G121" i="1"/>
  <c r="G120" i="1" s="1"/>
  <c r="G119" i="1" s="1"/>
  <c r="G115" i="1"/>
  <c r="G114" i="1" s="1"/>
  <c r="G113" i="1" s="1"/>
  <c r="G112" i="1" s="1"/>
  <c r="G111" i="1" s="1"/>
  <c r="G109" i="1"/>
  <c r="G108" i="1" s="1"/>
  <c r="G107" i="1" s="1"/>
  <c r="G101" i="1"/>
  <c r="G99" i="1"/>
  <c r="G95" i="1"/>
  <c r="G92" i="1"/>
  <c r="G90" i="1"/>
  <c r="G85" i="1"/>
  <c r="G84" i="1" s="1"/>
  <c r="G83" i="1" s="1"/>
  <c r="G82" i="1" s="1"/>
  <c r="G80" i="1"/>
  <c r="G79" i="1" s="1"/>
  <c r="G77" i="1"/>
  <c r="G74" i="1"/>
  <c r="G71" i="1"/>
  <c r="G66" i="1"/>
  <c r="G65" i="1" s="1"/>
  <c r="G64" i="1" s="1"/>
  <c r="G63" i="1" s="1"/>
  <c r="G60" i="1"/>
  <c r="G59" i="1" s="1"/>
  <c r="G58" i="1" s="1"/>
  <c r="G57" i="1" s="1"/>
  <c r="G55" i="1"/>
  <c r="G52" i="1"/>
  <c r="G49" i="1"/>
  <c r="G46" i="1"/>
  <c r="G44" i="1"/>
  <c r="G41" i="1"/>
  <c r="G39" i="1"/>
  <c r="G33" i="1"/>
  <c r="G28" i="1"/>
  <c r="G27" i="1" s="1"/>
  <c r="G24" i="1"/>
  <c r="G22" i="1"/>
  <c r="G18" i="1"/>
  <c r="G13" i="1"/>
  <c r="G12" i="1" s="1"/>
  <c r="G11" i="1" s="1"/>
  <c r="G10" i="1" s="1"/>
  <c r="G472" i="1" l="1"/>
  <c r="G471" i="1" s="1"/>
  <c r="G461" i="1" s="1"/>
  <c r="G380" i="1"/>
  <c r="G299" i="1"/>
  <c r="G389" i="1"/>
  <c r="G421" i="1"/>
  <c r="G420" i="1" s="1"/>
  <c r="G419" i="1" s="1"/>
  <c r="G264" i="1"/>
  <c r="G403" i="1"/>
  <c r="G402" i="1" s="1"/>
  <c r="G401" i="1" s="1"/>
  <c r="G400" i="1" s="1"/>
  <c r="G601" i="1"/>
  <c r="G600" i="1" s="1"/>
  <c r="G599" i="1" s="1"/>
  <c r="G598" i="1" s="1"/>
  <c r="G545" i="1"/>
  <c r="G544" i="1" s="1"/>
  <c r="G530" i="1" s="1"/>
  <c r="G17" i="1"/>
  <c r="G16" i="1" s="1"/>
  <c r="G15" i="1" s="1"/>
  <c r="G486" i="1"/>
  <c r="G150" i="1"/>
  <c r="G98" i="1"/>
  <c r="G97" i="1" s="1"/>
  <c r="G118" i="1"/>
  <c r="G161" i="1"/>
  <c r="G160" i="1" s="1"/>
  <c r="G159" i="1" s="1"/>
  <c r="G192" i="1"/>
  <c r="G188" i="1" s="1"/>
  <c r="G181" i="1" s="1"/>
  <c r="G176" i="1" s="1"/>
  <c r="G354" i="1"/>
  <c r="G353" i="1" s="1"/>
  <c r="G436" i="1"/>
  <c r="G432" i="1" s="1"/>
  <c r="G431" i="1" s="1"/>
  <c r="G430" i="1" s="1"/>
  <c r="G454" i="1"/>
  <c r="G453" i="1" s="1"/>
  <c r="G579" i="1"/>
  <c r="G578" i="1" s="1"/>
  <c r="G577" i="1" s="1"/>
  <c r="G337" i="1"/>
  <c r="G333" i="1" s="1"/>
  <c r="G332" i="1" s="1"/>
  <c r="G331" i="1" s="1"/>
  <c r="G518" i="1"/>
  <c r="G517" i="1" s="1"/>
  <c r="G516" i="1" s="1"/>
  <c r="G38" i="1"/>
  <c r="G139" i="1"/>
  <c r="G138" i="1" s="1"/>
  <c r="G43" i="1"/>
  <c r="G89" i="1"/>
  <c r="G88" i="1" s="1"/>
  <c r="G236" i="1"/>
  <c r="G229" i="1" s="1"/>
  <c r="G70" i="1"/>
  <c r="G69" i="1" s="1"/>
  <c r="G68" i="1" s="1"/>
  <c r="G129" i="1"/>
  <c r="G128" i="1" s="1"/>
  <c r="G250" i="1"/>
  <c r="G249" i="1" s="1"/>
  <c r="G244" i="1" s="1"/>
  <c r="G493" i="1"/>
  <c r="G560" i="1"/>
  <c r="G555" i="1" s="1"/>
  <c r="G550" i="1" s="1"/>
  <c r="G507" i="1"/>
  <c r="G506" i="1" s="1"/>
  <c r="G485" i="1" l="1"/>
  <c r="G480" i="1" s="1"/>
  <c r="G479" i="1" s="1"/>
  <c r="G379" i="1"/>
  <c r="G352" i="1" s="1"/>
  <c r="G351" i="1" s="1"/>
  <c r="G127" i="1"/>
  <c r="G117" i="1" s="1"/>
  <c r="G32" i="1"/>
  <c r="G31" i="1" s="1"/>
  <c r="G30" i="1" s="1"/>
  <c r="G263" i="1"/>
  <c r="G87" i="1"/>
  <c r="G452" i="1"/>
  <c r="G149" i="1"/>
  <c r="G524" i="1"/>
  <c r="G330" i="1" l="1"/>
  <c r="G9" i="1"/>
  <c r="G262" i="1"/>
  <c r="G257" i="1" s="1"/>
  <c r="G243" i="1" s="1"/>
  <c r="G609" i="1" l="1"/>
  <c r="G606" i="1"/>
  <c r="G620" i="1" s="1"/>
  <c r="F611" i="1"/>
  <c r="F604" i="1"/>
  <c r="F602" i="1"/>
  <c r="F596" i="1"/>
  <c r="F595" i="1" s="1"/>
  <c r="F594" i="1" s="1"/>
  <c r="F593" i="1" s="1"/>
  <c r="F592" i="1" s="1"/>
  <c r="F590" i="1"/>
  <c r="F589" i="1" s="1"/>
  <c r="F588" i="1" s="1"/>
  <c r="F587" i="1" s="1"/>
  <c r="F586" i="1" s="1"/>
  <c r="F584" i="1"/>
  <c r="F583" i="1" s="1"/>
  <c r="F581" i="1"/>
  <c r="F580" i="1" s="1"/>
  <c r="F575" i="1"/>
  <c r="F574" i="1" s="1"/>
  <c r="F573" i="1" s="1"/>
  <c r="F572" i="1" s="1"/>
  <c r="F569" i="1"/>
  <c r="F568" i="1" s="1"/>
  <c r="F566" i="1"/>
  <c r="F565" i="1" s="1"/>
  <c r="F562" i="1"/>
  <c r="F561" i="1" s="1"/>
  <c r="F558" i="1"/>
  <c r="F557" i="1" s="1"/>
  <c r="F556" i="1" s="1"/>
  <c r="F553" i="1"/>
  <c r="F552" i="1" s="1"/>
  <c r="F551" i="1" s="1"/>
  <c r="F548" i="1"/>
  <c r="F546" i="1"/>
  <c r="F542" i="1"/>
  <c r="F541" i="1" s="1"/>
  <c r="F540" i="1" s="1"/>
  <c r="F538" i="1"/>
  <c r="F537" i="1" s="1"/>
  <c r="F536" i="1" s="1"/>
  <c r="F535" i="1" s="1"/>
  <c r="F533" i="1"/>
  <c r="F532" i="1" s="1"/>
  <c r="F531" i="1" s="1"/>
  <c r="F528" i="1"/>
  <c r="F527" i="1" s="1"/>
  <c r="F526" i="1" s="1"/>
  <c r="F525" i="1" s="1"/>
  <c r="F521" i="1"/>
  <c r="F519" i="1"/>
  <c r="F514" i="1"/>
  <c r="F513" i="1" s="1"/>
  <c r="F510" i="1"/>
  <c r="F508" i="1"/>
  <c r="F504" i="1"/>
  <c r="F503" i="1" s="1"/>
  <c r="F501" i="1"/>
  <c r="F500" i="1" s="1"/>
  <c r="F499" i="1"/>
  <c r="F498" i="1" s="1"/>
  <c r="F496" i="1"/>
  <c r="F494" i="1"/>
  <c r="F491" i="1"/>
  <c r="F489" i="1"/>
  <c r="F487" i="1"/>
  <c r="F483" i="1"/>
  <c r="F482" i="1" s="1"/>
  <c r="F481" i="1" s="1"/>
  <c r="F475" i="1"/>
  <c r="F468" i="1"/>
  <c r="F467" i="1" s="1"/>
  <c r="F466" i="1" s="1"/>
  <c r="F464" i="1"/>
  <c r="F463" i="1" s="1"/>
  <c r="F462" i="1" s="1"/>
  <c r="F457" i="1"/>
  <c r="F455" i="1"/>
  <c r="F450" i="1"/>
  <c r="F449" i="1" s="1"/>
  <c r="F448" i="1" s="1"/>
  <c r="F446" i="1"/>
  <c r="F445" i="1" s="1"/>
  <c r="F443" i="1"/>
  <c r="F441" i="1"/>
  <c r="F439" i="1"/>
  <c r="F437" i="1"/>
  <c r="F434" i="1"/>
  <c r="F433" i="1" s="1"/>
  <c r="F428" i="1"/>
  <c r="F427" i="1" s="1"/>
  <c r="F426" i="1" s="1"/>
  <c r="F424" i="1"/>
  <c r="F422" i="1"/>
  <c r="F417" i="1"/>
  <c r="F416" i="1" s="1"/>
  <c r="F415" i="1" s="1"/>
  <c r="F412" i="1"/>
  <c r="F411" i="1" s="1"/>
  <c r="F409" i="1"/>
  <c r="F408" i="1" s="1"/>
  <c r="F406" i="1"/>
  <c r="F404" i="1"/>
  <c r="F398" i="1"/>
  <c r="F397" i="1" s="1"/>
  <c r="F396" i="1" s="1"/>
  <c r="F394" i="1"/>
  <c r="F390" i="1"/>
  <c r="F389" i="1" s="1"/>
  <c r="F387" i="1"/>
  <c r="F385" i="1"/>
  <c r="F381" i="1"/>
  <c r="F377" i="1"/>
  <c r="F376" i="1" s="1"/>
  <c r="F374" i="1"/>
  <c r="F363" i="1"/>
  <c r="F361" i="1"/>
  <c r="F359" i="1"/>
  <c r="F357" i="1"/>
  <c r="F355" i="1"/>
  <c r="F349" i="1"/>
  <c r="F348" i="1" s="1"/>
  <c r="F347" i="1" s="1"/>
  <c r="F345" i="1"/>
  <c r="F344" i="1" s="1"/>
  <c r="F342" i="1"/>
  <c r="F340" i="1"/>
  <c r="F338" i="1"/>
  <c r="F335" i="1"/>
  <c r="F334" i="1" s="1"/>
  <c r="F328" i="1"/>
  <c r="F327" i="1" s="1"/>
  <c r="F326" i="1" s="1"/>
  <c r="F325" i="1" s="1"/>
  <c r="F323" i="1"/>
  <c r="F322" i="1" s="1"/>
  <c r="F321" i="1" s="1"/>
  <c r="F320" i="1" s="1"/>
  <c r="F318" i="1"/>
  <c r="F317" i="1" s="1"/>
  <c r="F316" i="1" s="1"/>
  <c r="F305" i="1"/>
  <c r="F304" i="1" s="1"/>
  <c r="F302" i="1"/>
  <c r="F300" i="1"/>
  <c r="F297" i="1"/>
  <c r="F295" i="1"/>
  <c r="F294" i="1"/>
  <c r="F293" i="1" s="1"/>
  <c r="F292" i="1"/>
  <c r="F291" i="1" s="1"/>
  <c r="F290" i="1"/>
  <c r="F289" i="1" s="1"/>
  <c r="F288" i="1"/>
  <c r="F287" i="1" s="1"/>
  <c r="F286" i="1"/>
  <c r="F285" i="1" s="1"/>
  <c r="F284" i="1"/>
  <c r="F283" i="1" s="1"/>
  <c r="F282" i="1"/>
  <c r="F281" i="1" s="1"/>
  <c r="F280" i="1"/>
  <c r="F279" i="1" s="1"/>
  <c r="F278" i="1"/>
  <c r="F277" i="1" s="1"/>
  <c r="F276" i="1"/>
  <c r="F275" i="1" s="1"/>
  <c r="F274" i="1"/>
  <c r="F273" i="1" s="1"/>
  <c r="F272" i="1"/>
  <c r="F271" i="1" s="1"/>
  <c r="F270" i="1"/>
  <c r="F269" i="1" s="1"/>
  <c r="F268" i="1"/>
  <c r="F267" i="1" s="1"/>
  <c r="F265" i="1"/>
  <c r="F260" i="1"/>
  <c r="F259" i="1" s="1"/>
  <c r="F258" i="1" s="1"/>
  <c r="F255" i="1"/>
  <c r="F253" i="1"/>
  <c r="F251" i="1"/>
  <c r="F247" i="1"/>
  <c r="F246" i="1" s="1"/>
  <c r="F245" i="1" s="1"/>
  <c r="F241" i="1"/>
  <c r="F240" i="1" s="1"/>
  <c r="F238" i="1"/>
  <c r="F237" i="1" s="1"/>
  <c r="F234" i="1"/>
  <c r="F232" i="1"/>
  <c r="F231" i="1" s="1"/>
  <c r="F230" i="1" s="1"/>
  <c r="F226" i="1"/>
  <c r="F225" i="1" s="1"/>
  <c r="F219" i="1"/>
  <c r="F218" i="1" s="1"/>
  <c r="F216" i="1"/>
  <c r="F214" i="1"/>
  <c r="F212" i="1"/>
  <c r="F210" i="1"/>
  <c r="F208" i="1"/>
  <c r="F206" i="1"/>
  <c r="F204" i="1"/>
  <c r="F202" i="1"/>
  <c r="F200" i="1"/>
  <c r="F198" i="1"/>
  <c r="F196" i="1"/>
  <c r="F195" i="1"/>
  <c r="F194" i="1"/>
  <c r="F189" i="1"/>
  <c r="F183" i="1"/>
  <c r="F182" i="1" s="1"/>
  <c r="F180" i="1"/>
  <c r="F179" i="1" s="1"/>
  <c r="F178" i="1" s="1"/>
  <c r="F177" i="1" s="1"/>
  <c r="F174" i="1"/>
  <c r="F173" i="1" s="1"/>
  <c r="F172" i="1" s="1"/>
  <c r="F171" i="1" s="1"/>
  <c r="F168" i="1"/>
  <c r="F167" i="1" s="1"/>
  <c r="F166" i="1" s="1"/>
  <c r="F164" i="1"/>
  <c r="F162" i="1"/>
  <c r="F157" i="1"/>
  <c r="F156" i="1" s="1"/>
  <c r="F155" i="1" s="1"/>
  <c r="F153" i="1"/>
  <c r="F152" i="1" s="1"/>
  <c r="F151" i="1" s="1"/>
  <c r="F146" i="1"/>
  <c r="F145" i="1" s="1"/>
  <c r="F144" i="1" s="1"/>
  <c r="F142" i="1"/>
  <c r="F141" i="1"/>
  <c r="F140" i="1" s="1"/>
  <c r="F136" i="1"/>
  <c r="F134" i="1"/>
  <c r="F133" i="1"/>
  <c r="F132" i="1" s="1"/>
  <c r="F130" i="1"/>
  <c r="F125" i="1"/>
  <c r="F124" i="1" s="1"/>
  <c r="F123" i="1" s="1"/>
  <c r="F121" i="1"/>
  <c r="F120" i="1" s="1"/>
  <c r="F119" i="1" s="1"/>
  <c r="F115" i="1"/>
  <c r="F114" i="1" s="1"/>
  <c r="F113" i="1" s="1"/>
  <c r="F112" i="1" s="1"/>
  <c r="F111" i="1" s="1"/>
  <c r="F109" i="1"/>
  <c r="F108" i="1" s="1"/>
  <c r="F107" i="1" s="1"/>
  <c r="F101" i="1"/>
  <c r="F99" i="1"/>
  <c r="F95" i="1"/>
  <c r="F92" i="1"/>
  <c r="F90" i="1"/>
  <c r="F85" i="1"/>
  <c r="F84" i="1" s="1"/>
  <c r="F83" i="1" s="1"/>
  <c r="F82" i="1" s="1"/>
  <c r="F80" i="1"/>
  <c r="F79" i="1" s="1"/>
  <c r="F77" i="1"/>
  <c r="F74" i="1"/>
  <c r="F71" i="1"/>
  <c r="F66" i="1"/>
  <c r="F65" i="1" s="1"/>
  <c r="F64" i="1" s="1"/>
  <c r="F63" i="1" s="1"/>
  <c r="F60" i="1"/>
  <c r="F59" i="1" s="1"/>
  <c r="F58" i="1" s="1"/>
  <c r="F57" i="1" s="1"/>
  <c r="F55" i="1"/>
  <c r="F52" i="1"/>
  <c r="F49" i="1"/>
  <c r="F46" i="1"/>
  <c r="F44" i="1"/>
  <c r="F41" i="1"/>
  <c r="F39" i="1"/>
  <c r="F33" i="1"/>
  <c r="F28" i="1"/>
  <c r="F27" i="1" s="1"/>
  <c r="F24" i="1"/>
  <c r="F22" i="1"/>
  <c r="F18" i="1"/>
  <c r="F13" i="1"/>
  <c r="F12" i="1" s="1"/>
  <c r="F11" i="1" s="1"/>
  <c r="F10" i="1" s="1"/>
  <c r="F380" i="1" l="1"/>
  <c r="F379" i="1" s="1"/>
  <c r="F472" i="1"/>
  <c r="F471" i="1" s="1"/>
  <c r="F461" i="1" s="1"/>
  <c r="G614" i="1"/>
  <c r="G612" i="1"/>
  <c r="F264" i="1"/>
  <c r="F38" i="1"/>
  <c r="F299" i="1"/>
  <c r="F601" i="1"/>
  <c r="F600" i="1" s="1"/>
  <c r="F599" i="1" s="1"/>
  <c r="F598" i="1" s="1"/>
  <c r="F454" i="1"/>
  <c r="F453" i="1" s="1"/>
  <c r="F98" i="1"/>
  <c r="F97" i="1" s="1"/>
  <c r="F545" i="1"/>
  <c r="F544" i="1" s="1"/>
  <c r="F530" i="1" s="1"/>
  <c r="F250" i="1"/>
  <c r="F249" i="1" s="1"/>
  <c r="F244" i="1" s="1"/>
  <c r="F139" i="1"/>
  <c r="F138" i="1" s="1"/>
  <c r="F486" i="1"/>
  <c r="F70" i="1"/>
  <c r="F69" i="1" s="1"/>
  <c r="F68" i="1" s="1"/>
  <c r="F493" i="1"/>
  <c r="F518" i="1"/>
  <c r="F517" i="1" s="1"/>
  <c r="F516" i="1" s="1"/>
  <c r="F89" i="1"/>
  <c r="F88" i="1" s="1"/>
  <c r="F118" i="1"/>
  <c r="F337" i="1"/>
  <c r="F333" i="1" s="1"/>
  <c r="F332" i="1" s="1"/>
  <c r="F331" i="1" s="1"/>
  <c r="F43" i="1"/>
  <c r="F236" i="1"/>
  <c r="F229" i="1" s="1"/>
  <c r="F354" i="1"/>
  <c r="F353" i="1" s="1"/>
  <c r="F403" i="1"/>
  <c r="F402" i="1" s="1"/>
  <c r="F401" i="1" s="1"/>
  <c r="F400" i="1" s="1"/>
  <c r="F560" i="1"/>
  <c r="F555" i="1" s="1"/>
  <c r="F550" i="1" s="1"/>
  <c r="F150" i="1"/>
  <c r="F161" i="1"/>
  <c r="F160" i="1" s="1"/>
  <c r="F159" i="1" s="1"/>
  <c r="F192" i="1"/>
  <c r="F188" i="1" s="1"/>
  <c r="F181" i="1" s="1"/>
  <c r="F176" i="1" s="1"/>
  <c r="F436" i="1"/>
  <c r="F432" i="1" s="1"/>
  <c r="F431" i="1" s="1"/>
  <c r="F430" i="1" s="1"/>
  <c r="F129" i="1"/>
  <c r="F128" i="1" s="1"/>
  <c r="F17" i="1"/>
  <c r="F16" i="1" s="1"/>
  <c r="F15" i="1" s="1"/>
  <c r="F421" i="1"/>
  <c r="F420" i="1" s="1"/>
  <c r="F419" i="1" s="1"/>
  <c r="F507" i="1"/>
  <c r="F506" i="1" s="1"/>
  <c r="F579" i="1"/>
  <c r="F578" i="1" s="1"/>
  <c r="F577" i="1" s="1"/>
  <c r="F352" i="1" l="1"/>
  <c r="F351" i="1" s="1"/>
  <c r="F452" i="1"/>
  <c r="F87" i="1"/>
  <c r="F32" i="1"/>
  <c r="F31" i="1" s="1"/>
  <c r="F30" i="1" s="1"/>
  <c r="F127" i="1"/>
  <c r="F117" i="1" s="1"/>
  <c r="F485" i="1"/>
  <c r="F480" i="1" s="1"/>
  <c r="F479" i="1" s="1"/>
  <c r="F263" i="1"/>
  <c r="F524" i="1"/>
  <c r="F149" i="1"/>
  <c r="F330" i="1" l="1"/>
  <c r="F9" i="1"/>
  <c r="F262" i="1"/>
  <c r="F257" i="1" s="1"/>
  <c r="F243" i="1" s="1"/>
  <c r="F606" i="1" l="1"/>
  <c r="F620" i="1" s="1"/>
  <c r="F609" i="1"/>
  <c r="F612" i="1" l="1"/>
  <c r="F614" i="1"/>
  <c r="G621" i="1" l="1"/>
  <c r="F621" i="1" l="1"/>
</calcChain>
</file>

<file path=xl/sharedStrings.xml><?xml version="1.0" encoding="utf-8"?>
<sst xmlns="http://schemas.openxmlformats.org/spreadsheetml/2006/main" count="2468" uniqueCount="561">
  <si>
    <t>к решению Благовещенского районного Совета народных депутатов</t>
  </si>
  <si>
    <t>от ______________ № _______</t>
  </si>
  <si>
    <t>(в тыс. рублей)</t>
  </si>
  <si>
    <t>Рз</t>
  </si>
  <si>
    <t>ПР</t>
  </si>
  <si>
    <t>ЦСР</t>
  </si>
  <si>
    <t>ВР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</si>
  <si>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</si>
  <si>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</si>
  <si>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</si>
  <si>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</si>
  <si>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</si>
  <si>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</si>
  <si>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</si>
  <si>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</si>
  <si>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</si>
  <si>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</si>
  <si>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</si>
  <si>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</si>
  <si>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</si>
  <si>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обеспечение функций исполнительных органов местного самоуправления</t>
  </si>
  <si>
    <t>88 8 00 20190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</si>
  <si>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</si>
  <si>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</si>
  <si>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</si>
  <si>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</si>
  <si>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Обеспечение функционирования председателя представительного органа муниципального образования</t>
  </si>
  <si>
    <t>88 8 00 81020</t>
  </si>
  <si>
    <t>Депутаты представительного органа муниципального образования</t>
  </si>
  <si>
    <t>88 8 00 81070</t>
  </si>
  <si>
    <t>Межбюджетные трансферты  бюджету муниципального района от бюджетов поселений</t>
  </si>
  <si>
    <t>88 8 00 82000</t>
  </si>
  <si>
    <t>Финансовое обеспечение расходных обязательств, возникающих при исполнении переданных полномочий бюджетами сельских поселений на осуществление полномочий контрольно-счетных органов поселений по внешнему финансовому контролю</t>
  </si>
  <si>
    <t>88 8 00 82080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</si>
  <si>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</si>
  <si>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</si>
  <si>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Социальное обеспечение и иные выплаты населению</t>
  </si>
  <si>
    <t>300</t>
  </si>
  <si>
    <t>Финансовое обеспечение расходных обязательств, возникающих при исполнении переданных полномочий бюджетами сельских поселений по организации вопросов в области ЖКХ</t>
  </si>
  <si>
    <t>88 8 00 82010</t>
  </si>
  <si>
    <t>Финансовое обеспечение расходных обязательств, возникающих при исполнении переданных полномочий бюджетами сельских поселений на определение поставщика (подрядчика, исполнителей)</t>
  </si>
  <si>
    <t>88 8 00 82020</t>
  </si>
  <si>
    <t>Обеспечение расходных обязательств муниципальных образований, возникающих при выполнении государственных полномочий Российской Федерации</t>
  </si>
  <si>
    <t>88 8 00 80000</t>
  </si>
  <si>
    <t>88 8 00 87120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</si>
  <si>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</si>
  <si>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88 8 00 88430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</si>
  <si>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</si>
  <si>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88 8 00 87360</t>
  </si>
  <si>
    <t>88 8 00 87440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</si>
  <si>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</si>
  <si>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88 8 00 87640</t>
  </si>
  <si>
    <t>Муниципальная программа "Развитие образования Благовещенского района"</t>
  </si>
  <si>
    <t>03 0 00 00000</t>
  </si>
  <si>
    <t>Подпрограмма "Развитие системы защиты прав детей"</t>
  </si>
  <si>
    <t>03 2 00 00000</t>
  </si>
  <si>
    <t>Основное мероприятие "Организация работы комиссии по делам несовершеннолетних и защите их прав"</t>
  </si>
  <si>
    <t>03 2 05 00000</t>
  </si>
  <si>
    <t>03 2 05 87290</t>
  </si>
  <si>
    <t>Судебная система</t>
  </si>
  <si>
    <t>0105</t>
  </si>
  <si>
    <t>88 8 00 51200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</si>
  <si>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</si>
  <si>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</si>
  <si>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"Повышение эффективности управления муниципальными финансами и муниципальным долгом Благовещенского района"</t>
  </si>
  <si>
    <t>16 0 00 00000</t>
  </si>
  <si>
    <t>Основное мероприятие "Обеспечение функций исполнительных органов местного самоуправления Благовещенского района"</t>
  </si>
  <si>
    <t>16 0 01 00000</t>
  </si>
  <si>
    <t>16 0 01 20190</t>
  </si>
  <si>
    <t>Финансовое обеспечение расходных обязательств, возникающих при исполнении переданных полномочий бюджетами сельских поселений по формированию проектов бюджетов, исполнению и контролю за исполнением их, составлению отчетов об исполнении бюджетов поселений, осуществлению внутреннего финансового контроля</t>
  </si>
  <si>
    <t>16 0 01 42050</t>
  </si>
  <si>
    <t>Информационно-техническое сопровождение и обеспечение текущих процессов составления и исполнения районного бюджета, ведения бухгалтерского учета и формирования отчетности</t>
  </si>
  <si>
    <t>16 0 01 40900</t>
  </si>
  <si>
    <t>Основное мероприятие "Выравнивание бюджетной обеспеченности поселений"</t>
  </si>
  <si>
    <t>16 0 06 00000</t>
  </si>
  <si>
    <t>Финансовое обеспечение государственных полномочий Амурской области по расчету и предоставлению дотаций на выравнивание бюджетной обеспеченности поселений бюджетам городских и сельских поселений</t>
  </si>
  <si>
    <t>16 0 06 87720</t>
  </si>
  <si>
    <t>Резервные фонды</t>
  </si>
  <si>
    <t>0111</t>
  </si>
  <si>
    <t>Основное мероприятие "Резервный фонд администрации Благовещенского района"</t>
  </si>
  <si>
    <t>16 0 02 00000</t>
  </si>
  <si>
    <t>Финансирование непредвиденных расходов и обязательств за счет резервного фонда администрации Благовещенского района</t>
  </si>
  <si>
    <t>16 0 02 20620</t>
  </si>
  <si>
    <t>Другие общегосударственные вопросы</t>
  </si>
  <si>
    <t>0113</t>
  </si>
  <si>
    <t xml:space="preserve">Расходы на обеспечение деятельности (оказание услуг) муниципальных учреждений </t>
  </si>
  <si>
    <t>88 8 00 20590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</si>
  <si>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</si>
  <si>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</si>
  <si>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имущества, находящегося  в казне</t>
  </si>
  <si>
    <t>88 8 00 81670</t>
  </si>
  <si>
    <t>Проведение Всероссийской переписи населения 2020 года</t>
  </si>
  <si>
    <t>88 8 00 54690</t>
  </si>
  <si>
    <t>Муниципальная программа «Обеспечение безопасности населения Благовещенского района»</t>
  </si>
  <si>
    <t>05 0 00 00000</t>
  </si>
  <si>
    <t>Основное мероприятие "Организация и проведение мероприятий по реализации программы"</t>
  </si>
  <si>
    <t>05 0 01 00000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</si>
  <si>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</si>
  <si>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05 0 01 41010</t>
  </si>
  <si>
    <t xml:space="preserve">Межбюджетные трансферты </t>
  </si>
  <si>
    <t>500</t>
  </si>
  <si>
    <t>Создание инструментальной среды – АПК «Безопасный город</t>
  </si>
  <si>
    <t>05 0 01 41030</t>
  </si>
  <si>
    <t>Основное мероприятие "Исполнение судебных актов по взысканию денежных средств за счет казны районного бюджета"</t>
  </si>
  <si>
    <t>16 0 03 00000</t>
  </si>
  <si>
    <t>Исполнение судебных актов по взысканию денежных средств за счет казны районного бюджета</t>
  </si>
  <si>
    <t>16 0 03 40910</t>
  </si>
  <si>
    <t>НАЦИОНАЛЬНАЯ ОБОРОНА</t>
  </si>
  <si>
    <t>0200</t>
  </si>
  <si>
    <t>Мобилизационная подготовка экономики</t>
  </si>
  <si>
    <t>0204</t>
  </si>
  <si>
    <t xml:space="preserve">Мероприятия по гражданской обороне </t>
  </si>
  <si>
    <t>88 8 00 81660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</si>
  <si>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</si>
  <si>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</si>
  <si>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</si>
  <si>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</si>
  <si>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обороне</t>
  </si>
  <si>
    <t>88 8 00 81610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</si>
  <si>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</si>
  <si>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</si>
  <si>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Мероприятия по предупреждению и ликвидации последствий чрезвычайных ситуаций и стихийных бедствий</t>
  </si>
  <si>
    <t>88 8 00 81710</t>
  </si>
  <si>
    <t xml:space="preserve">Создание, хранение, использование и восполнение резерва материальных ресурсов для ликвидации чрезвычайных ситуаций на территории Благовещенского района </t>
  </si>
  <si>
    <t>88 8 00 81650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</si>
  <si>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постановлении Правительства Амурской области от 29.06.2021 № 416)</t>
  </si>
  <si>
    <t>88 8 00 10621</t>
  </si>
  <si>
    <t>05 0 01 41040</t>
  </si>
  <si>
    <t>НАЦИОНАЛЬНАЯ ЭКОНОМИКА</t>
  </si>
  <si>
    <t>0400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</si>
  <si>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</si>
  <si>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</si>
  <si>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 обращению с животными без владельцев</t>
  </si>
  <si>
    <t>88 8 00 69700</t>
  </si>
  <si>
    <t>Муниципальная программа «Противодействие злоупотреблению наркотическими средствами и их незаконному обороту»</t>
  </si>
  <si>
    <t>01 0 00 00000</t>
  </si>
  <si>
    <t>Основное мероприятие "Уничтожение сырьевой базы конопли, являющейся производной для изготовления наркотиков"</t>
  </si>
  <si>
    <t>01 0 02 00000</t>
  </si>
  <si>
    <t>Уничтожение выявленных площадей дикорастущей конопли</t>
  </si>
  <si>
    <t>01 0 02 40350</t>
  </si>
  <si>
    <t>Водное хозяйство</t>
  </si>
  <si>
    <t>0406</t>
  </si>
  <si>
    <t>Финансирование непредвиденных расходов и обязательств за счет резервного фонда Правительства Амурской области</t>
  </si>
  <si>
    <t>88 8 00 10620</t>
  </si>
  <si>
    <t>Мероприятия по осуществлению безопасности людей на водных объектах, охране их жизни и здоровья</t>
  </si>
  <si>
    <t>88 8 00 81720</t>
  </si>
  <si>
    <t>13 0 00 00000</t>
  </si>
  <si>
    <t>13 0 01 00000</t>
  </si>
  <si>
    <t>Капитальные вложения в объекты муниципальной собственности</t>
  </si>
  <si>
    <t>13 0 01 S7110</t>
  </si>
  <si>
    <t>Капитальные вложения в объекты государственной (муниципальной) собственности</t>
  </si>
  <si>
    <t>400</t>
  </si>
  <si>
    <t>Транспорт</t>
  </si>
  <si>
    <t>0408</t>
  </si>
  <si>
    <t>Обеспечение потребности населения в перевозках автомобильным транспортом общего пользования на регулярных маршрутах</t>
  </si>
  <si>
    <t>88 8 00 81680</t>
  </si>
  <si>
    <t>Дорожное хозяйство (дорожные фонды)</t>
  </si>
  <si>
    <t>0409</t>
  </si>
  <si>
    <t>Муниципальная программа "Развитие сети автомобильных дорог общего пользования  местного значения Благовещенского района"</t>
  </si>
  <si>
    <t>07 0 00 00000</t>
  </si>
  <si>
    <t>Основное мероприятие "Обеспечение дорожной деятельности в отношении автомобильных дорог общего пользования муниципального значения"</t>
  </si>
  <si>
    <t>07 0 01 00000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</si>
  <si>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</si>
  <si>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0 01 S7480</t>
  </si>
  <si>
    <t>Капитальные вложения в объекты недвижимого имущества государственной (муниципальной) собственности</t>
  </si>
  <si>
    <t>Содействие развитию автомобильных дорог общего пользования</t>
  </si>
  <si>
    <t>07 0 01 41670</t>
  </si>
  <si>
    <t>Прочие закупки товаров, работ и услуг для государственных (муниципальных) нужд</t>
  </si>
  <si>
    <t>Основное мероприятие "Содействие муниципальным образованиям в сфере дорожной деятельности в отношении автомобильных дорог местного значения и сооружений на них"</t>
  </si>
  <si>
    <t>07 0 02 00000</t>
  </si>
  <si>
    <t>Расходные обязательства, связанные с авторским надзором,  строительным контролем при строительстве, реконструкции, капитальным ремонтом муниципального имущества</t>
  </si>
  <si>
    <t>07 0 02 27110</t>
  </si>
  <si>
    <t>Текущее содержание автомобильных дорог муниципальных образований, входящих в состав Благовещенского района</t>
  </si>
  <si>
    <t>07 0 02 41680</t>
  </si>
  <si>
    <t>Текущее содержание автомобильных дорог Волковского сельсовета</t>
  </si>
  <si>
    <t>07 0 02 41670</t>
  </si>
  <si>
    <t>Текущее содержание автомобильных дорог Грибского сельсовета</t>
  </si>
  <si>
    <t>07 0 02 41671</t>
  </si>
  <si>
    <t>Текущее содержание автомобильных дорог Гродековского сельсовета</t>
  </si>
  <si>
    <t>07 0 02 41672</t>
  </si>
  <si>
    <t>Текущее содержание автомобильных дорог Марковского сельсовета</t>
  </si>
  <si>
    <t>07 0 02 41673</t>
  </si>
  <si>
    <t>Текущее содержание автомобильных дорог Михайловского сельсовета</t>
  </si>
  <si>
    <t>07 0 02 41674</t>
  </si>
  <si>
    <t>Текущее содержание автомобильных дорог Натальинского сельсовета</t>
  </si>
  <si>
    <t>07 0 02 41675</t>
  </si>
  <si>
    <t>Текущее содержание автомобильных дорог Новопетровского сельсовета</t>
  </si>
  <si>
    <t>07 0 02 41676</t>
  </si>
  <si>
    <t>Текущее содержание автомобильных дорог Новотроицкого сельсовета</t>
  </si>
  <si>
    <t>07 0 02 41677</t>
  </si>
  <si>
    <t>Текущее содержание автомобильных дорог Сергеевского сельсовета</t>
  </si>
  <si>
    <t>07 0 02 41678</t>
  </si>
  <si>
    <t>Текущее содержание автомобильных дорог Усть-Ивановского сельсовета</t>
  </si>
  <si>
    <t>07 0 02 41679</t>
  </si>
  <si>
    <t>Текущее содержание автомобильных дорог Чигиринского сельсовета</t>
  </si>
  <si>
    <t>Основное мероприятие "Региональный проект "Дорожная сеть"</t>
  </si>
  <si>
    <t>07 0 R1 00000</t>
  </si>
  <si>
    <t>07 0 R1 53930</t>
  </si>
  <si>
    <t>Осуществление муниципальными образованиями дорожной деятельности в рамках реализации национального проекта "Безопасные и качественные автомобильные дороги"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</si>
  <si>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</si>
  <si>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</si>
  <si>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</si>
  <si>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88 8 00 81730</t>
  </si>
  <si>
    <t>Оценка имущества</t>
  </si>
  <si>
    <t>88 8 00 81620</t>
  </si>
  <si>
    <t>Закупка товаров, работ и услуг для государственных (муниципальных) нужд</t>
  </si>
  <si>
    <t>Муниципальная  программа "Создание условий для развития субъектов малого и среднего предпринимательства на территории Благовещенского района Амурской области"</t>
  </si>
  <si>
    <t>04 0 00 00000</t>
  </si>
  <si>
    <t>Основное мероприятие "Финансовая поддержка"</t>
  </si>
  <si>
    <t>04 0 01 00000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</si>
  <si>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</si>
  <si>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S0130</t>
  </si>
  <si>
    <t>Основное мероприятие "Организационная поддержка"</t>
  </si>
  <si>
    <t>04 0 03 00000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</si>
  <si>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</si>
  <si>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04 0 03 40560</t>
  </si>
  <si>
    <t>ЖИЛИЩНО-КОММУНАЛЬНОЕ ХОЗЯЙСТВО</t>
  </si>
  <si>
    <t>0500</t>
  </si>
  <si>
    <t>Жилищное хозяйство</t>
  </si>
  <si>
    <t>0501</t>
  </si>
  <si>
    <t>Отчисления на ремонт общего имущества многоквартирных домов</t>
  </si>
  <si>
    <t>88 8 00 81630</t>
  </si>
  <si>
    <t>Муниципальная программа "Переселение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области"</t>
  </si>
  <si>
    <t>12 0 00 00000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</si>
  <si>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</si>
  <si>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12 0 F3 00000</t>
  </si>
  <si>
    <t>Обеспечение мероприятий по переселению граждан из аварийного жилищного фонда (Фед.бюджет)</t>
  </si>
  <si>
    <t>12 0 F3 67483</t>
  </si>
  <si>
    <t>Обеспечение мероприятий по переселению граждан из аварийного жилищного фонда (Областной бюджет)</t>
  </si>
  <si>
    <t>12 0 F3 67484</t>
  </si>
  <si>
    <t>Обеспечение мероприятий по переселению граждан из аварийного жилищного фонда (за счет средств местного бюджета)</t>
  </si>
  <si>
    <t>12 0 F3 6748S</t>
  </si>
  <si>
    <t>Коммунальное хозяйство</t>
  </si>
  <si>
    <t>0502</t>
  </si>
  <si>
    <t>Муниципальная программа "Модернизация, реконструкция и капитальный ремонт объектов коммунальной инфраструктуры, энергосбережение и повышение энергетической эффективности на территории Благовещенского района"</t>
  </si>
  <si>
    <t>06 0 00 00000</t>
  </si>
  <si>
    <t>Подпрограмма "Обеспечение доступности коммунальных услуг, повышение надежности жилищно-коммунального обслуживания населения Благовещенского района"</t>
  </si>
  <si>
    <t>06 1 00 00000</t>
  </si>
  <si>
    <t>Основное мероприятие "Развитие и модернизация систем теплоснабжения"</t>
  </si>
  <si>
    <t>06 1 02 00000</t>
  </si>
  <si>
    <t xml:space="preserve">Замена топки котла DZL-2.5 № 5 в котельной с. Грибское </t>
  </si>
  <si>
    <t xml:space="preserve">Замена дымососа Д-11,2 ЛУ для котла № 5 DZL-2.5 в котельной с. Грибское </t>
  </si>
  <si>
    <t xml:space="preserve">Замена выгружного механизма ШЗУ котла № 5 DZL-2.5 в котельной с. Грибское </t>
  </si>
  <si>
    <t xml:space="preserve">Замена сетевого насоса Д-200 в котельной с. Грибское </t>
  </si>
  <si>
    <t xml:space="preserve">Замена котла КВм-1,1 в котельной с. Сергеевка </t>
  </si>
  <si>
    <t>Замена сетей тепло-водоснабжения от водонапорной башни до жилого массива по ул. Пограничная 12/1 и 12/2, протяженностью 175 м (с. Сергеевка)</t>
  </si>
  <si>
    <t xml:space="preserve">Замена центробежного насоса на котельной с. Сергеевка </t>
  </si>
  <si>
    <t>Замена накопительной емкости (от 4м куб) на котельной с. Михайловка</t>
  </si>
  <si>
    <t xml:space="preserve">Замена дымососа на котельной с. Михайловка </t>
  </si>
  <si>
    <t xml:space="preserve">Замена изоляции существующих сетей тепло, -водоснабжения с покрытием поверхностей в листовой  металл в с. Михайловка 40 м </t>
  </si>
  <si>
    <t xml:space="preserve">Замена котла  КВм-1,1 в котельной с. Михайловка </t>
  </si>
  <si>
    <t xml:space="preserve">Замена сетей тепло,-водоснабжения по ул. Школьная (59 м) с. Гродеково </t>
  </si>
  <si>
    <t>Покрытие поверхности изоляции сетей тепло-водоснабжения сталью, оцинкованной по ул. Школьная, 76 м (с. Гродеково)</t>
  </si>
  <si>
    <t xml:space="preserve">Замена сетей тепло-водоснабжения от водонапорной башни до котельной ул. Чумакова, 20, покрытием поверхностей в листовой металл 170 м (Id80мм 2d50мм) в с. Марково </t>
  </si>
  <si>
    <t>Основное мероприятие "Развитие и модернизация систем водоотведения"</t>
  </si>
  <si>
    <t>06 1 03 00000</t>
  </si>
  <si>
    <t>Основное мероприятие "Сбор твердых коммунальных отходов"</t>
  </si>
  <si>
    <t>06 1 04 00000</t>
  </si>
  <si>
    <t>Оборудование контейнерных площадок для сбора твердых коммунальных отходов</t>
  </si>
  <si>
    <t>06 1 04 S7330</t>
  </si>
  <si>
    <t>Благоустройство</t>
  </si>
  <si>
    <t>0503</t>
  </si>
  <si>
    <t>Софинансирование расходных обязательств по благоустройству территорий в части уличного освещения</t>
  </si>
  <si>
    <t>88 8 00 81690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</si>
  <si>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</si>
  <si>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</si>
  <si>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</si>
  <si>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88 8 00 87630</t>
  </si>
  <si>
    <t>ОБРАЗОВАНИЕ</t>
  </si>
  <si>
    <t>0700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</si>
  <si>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</si>
  <si>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</si>
  <si>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</si>
  <si>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</si>
  <si>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"Региональный проект "Жилье"</t>
  </si>
  <si>
    <t>03 1 F1 00000</t>
  </si>
  <si>
    <t>Стимулирование программ развития жилищного строительства субъектов Российской Федерации</t>
  </si>
  <si>
    <t>03 1 F1 50210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</si>
  <si>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</si>
  <si>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>03 1 01 00000</t>
  </si>
  <si>
    <t>Выравнивание обеспеченности муниципальных образований по реализации ими отдельных расходных обязательств</t>
  </si>
  <si>
    <t>03 1 01 S7710</t>
  </si>
  <si>
    <t>03 1 01 20590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</si>
  <si>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</si>
  <si>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</si>
  <si>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"Софинансирование строительства и реконструкции объектов капитального строительства муниципальной собственности в сфере образования"</t>
  </si>
  <si>
    <t>03 1 08 00000</t>
  </si>
  <si>
    <t>03 1 08 27110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</si>
  <si>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района»</t>
  </si>
  <si>
    <t>11 0 00 00000</t>
  </si>
  <si>
    <t>Основное мероприятие "Повышение  уровня межведомственного взаимодействия по противодействию терроризму и экстремизму"</t>
  </si>
  <si>
    <t>11 0 01 00000</t>
  </si>
  <si>
    <t>Техническое обслуживание системы передачи тревожных сообщений на объектах образования Благовещенского района</t>
  </si>
  <si>
    <t>11 0 01 40040</t>
  </si>
  <si>
    <t>Общее образование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</si>
  <si>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</si>
  <si>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</si>
  <si>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</si>
  <si>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03 1 04 00000</t>
  </si>
  <si>
    <t>03 1 04 S7710</t>
  </si>
  <si>
    <t>03 1 04 20590</t>
  </si>
  <si>
    <t>03 1 04 88500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</si>
  <si>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</si>
  <si>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03 1 04 53030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</si>
  <si>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</si>
  <si>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03 1 04 80740</t>
  </si>
  <si>
    <t>03 1 08 S7110</t>
  </si>
  <si>
    <t>Основное мероприятие "Развитие дошкольного, общего и дополнительного образования детей"</t>
  </si>
  <si>
    <t>Основное мероприятие "Региональный проект "Успех каждого ребенка"</t>
  </si>
  <si>
    <t>03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</si>
  <si>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</si>
  <si>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 1 E2 50970</t>
  </si>
  <si>
    <t>Основное мероприятие "Совершенствование питания в образовательных учреждениях Благовещенского района"</t>
  </si>
  <si>
    <t>03 2 09 00000</t>
  </si>
  <si>
    <t xml:space="preserve">Обеспечение бесплатным двухразовым питанием детей с ограниченными возможностями здоровья, обучающихся в общеобразовательных организациях </t>
  </si>
  <si>
    <t>03 2 09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</si>
  <si>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</si>
  <si>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09 R3040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</si>
  <si>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</si>
  <si>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03 2 09 88530</t>
  </si>
  <si>
    <t>Основное мероприятие "Безопасность образовательных учреждений"</t>
  </si>
  <si>
    <t>03 2 10 00000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</si>
  <si>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</si>
  <si>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10 S8490</t>
  </si>
  <si>
    <t>Дополнительное образование детей</t>
  </si>
  <si>
    <t>0703</t>
  </si>
  <si>
    <t>03 1 04  S7710</t>
  </si>
  <si>
    <t>03 1 09  00000</t>
  </si>
  <si>
    <t>Модернизация систем дополнительного образования</t>
  </si>
  <si>
    <t>03 1 09  S7610</t>
  </si>
  <si>
    <t>Обеспечение функционирования  модели персонифицированного финансирования дополнительного образования детей</t>
  </si>
  <si>
    <t>03 1 E2 40216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</si>
  <si>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</si>
  <si>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</si>
  <si>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Благовещенского района"</t>
  </si>
  <si>
    <t>10 0 00 00000</t>
  </si>
  <si>
    <t>Основное мероприятие "Повышение квалификации и профессиональная переподготовка муниципальных служащих"</t>
  </si>
  <si>
    <t>10 0 03 00000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</si>
  <si>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</si>
  <si>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10 0 03 40600</t>
  </si>
  <si>
    <t>Повышение квалификации муниципальных служащих с использованием новых форм и методов повышения квалификации</t>
  </si>
  <si>
    <t>10 0 03 40610</t>
  </si>
  <si>
    <t xml:space="preserve">Молодежная политика </t>
  </si>
  <si>
    <t>0707</t>
  </si>
  <si>
    <t>Основное мероприятие "Частичная оплата стоимости путевое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</si>
  <si>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</si>
  <si>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</si>
  <si>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</si>
  <si>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Основное мероприятие "Мероприятия по проведению оздоровительной кампании детей"</t>
  </si>
  <si>
    <t>03 2 02 00000</t>
  </si>
  <si>
    <t>Бензин для подвоза учащихся в лагеря с дневным пребыванием</t>
  </si>
  <si>
    <t>03 2 02 40270</t>
  </si>
  <si>
    <t>Подготовка лагерей с дневным пребыванием к открытию</t>
  </si>
  <si>
    <t>03 2 02 40272</t>
  </si>
  <si>
    <t>Проведение экспертизы на выявление клещевых инфекций и других природно-очаговых заболеваний</t>
  </si>
  <si>
    <t>03 2 02 40273</t>
  </si>
  <si>
    <t>Организация отдыха и оздоровления детей, находящихся в трудной жизненной ситуации</t>
  </si>
  <si>
    <t>03 2 02 40274</t>
  </si>
  <si>
    <t>Основное мероприятие "Развитие инфраструктуры отдыха, оздоровления и занятости детей и подростков в каникулярное время"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</si>
  <si>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</si>
  <si>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</si>
  <si>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 xml:space="preserve">03 2 03 40252 </t>
  </si>
  <si>
    <t>Ежегодная премия главы Благовещенского района за вклад в реализацию молодежной политики на территории Благовещенского района</t>
  </si>
  <si>
    <t>88 8 00 81780</t>
  </si>
  <si>
    <t>Другие вопросы в области образования</t>
  </si>
  <si>
    <t>0709</t>
  </si>
  <si>
    <t>88 8 00 S7710</t>
  </si>
  <si>
    <t>Основное мероприятие "Организация и осуществление деятельности по опеке и попечительству в отношении несовершеннолетних"</t>
  </si>
  <si>
    <t>03 2 06 00000</t>
  </si>
  <si>
    <t>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</si>
  <si>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03 2 06 87300</t>
  </si>
  <si>
    <t>Подпрограмма "Обеспечение реализации муниципальной программы "Развитие образования Благовещенского района муниципальной программа "Развитие образования Благовещенского района  и прочие мероприятия в области образования"</t>
  </si>
  <si>
    <t>03 3 00 00000</t>
  </si>
  <si>
    <t>Основное мероприятие "Расходы на обеспечение функций исполнительных органов (управления образования)"</t>
  </si>
  <si>
    <t>03 3 01 00000</t>
  </si>
  <si>
    <t>03 3 01 20190</t>
  </si>
  <si>
    <t>КУЛЬТУРА, КИНЕМАТОГРАФИЯ</t>
  </si>
  <si>
    <t>0800</t>
  </si>
  <si>
    <t xml:space="preserve">Культура </t>
  </si>
  <si>
    <t>0801</t>
  </si>
  <si>
    <t>Муниципальная программа «Дополнительные меры социальной поддержки ветеранам Великой отечественной войны в рамках празднования 75 годовщины Победы в Великой Отечественной войне»</t>
  </si>
  <si>
    <t>14 0 00 00000</t>
  </si>
  <si>
    <t>Основное мероприятие "Приобретение памятных подарков ветеранам Великой Отечественной войны"</t>
  </si>
  <si>
    <t>14 0 02 00000</t>
  </si>
  <si>
    <t>Проведение торжественных мероприятий и оказания материальной помощи ветеранам Великой Отечественной войны на территории Благовещенского района, посвященных празднованию 75-летию победы в Великой Отечественной войне</t>
  </si>
  <si>
    <t>14 0 02 40710</t>
  </si>
  <si>
    <t>Муниципальная программа  «Культура Благовещенского района»</t>
  </si>
  <si>
    <t>15 0 00 00000</t>
  </si>
  <si>
    <t>Основное мероприятие "Создание условий для организации досуга и обеспечения жителей района услугами организаций культуры"</t>
  </si>
  <si>
    <t>15 0 01 00000</t>
  </si>
  <si>
    <t>15 0 01 20590</t>
  </si>
  <si>
    <t>15 0 01 S7710</t>
  </si>
  <si>
    <t>Финансовое обеспечение расходных обязательств, возникающих при исполнении переданных полномочий бюджетами сельских поселений в части создания условий для организации досуга и обеспечения жителей поселений услугами организаций культуры</t>
  </si>
  <si>
    <t>15 0 01 42100</t>
  </si>
  <si>
    <t>Основное мероприятие "Организация библиотечного обслуживания населения Благовещенского района, комплектование и обеспечение сохранности библиотечных фондов"</t>
  </si>
  <si>
    <t>15 0 02 00000</t>
  </si>
  <si>
    <t>15 0 02 20590</t>
  </si>
  <si>
    <t>15 0 02 S7710</t>
  </si>
  <si>
    <t>Государственная поддержка отрасли культуры (государственная поддержка лучших сельских учреждений культуры)</t>
  </si>
  <si>
    <t>Основное мероприятие "Мероприятия в сфере культуры и искусства"</t>
  </si>
  <si>
    <t>15 0 03 00000</t>
  </si>
  <si>
    <t>Культурно-досуговые мероприятия</t>
  </si>
  <si>
    <t>15 0 03 41710</t>
  </si>
  <si>
    <t>Основное мероприятие "Региональный проект "Творческие люди"</t>
  </si>
  <si>
    <t>15 0 А2 00000</t>
  </si>
  <si>
    <t>15 0 А2 55195</t>
  </si>
  <si>
    <t>Проведение конкурса лучший снежный городок «Зимняя фантазия»</t>
  </si>
  <si>
    <t>88 8 00 81700</t>
  </si>
  <si>
    <t>Прочие межбюджетные трансферты бюджету муниципального района от бюджетов поселений</t>
  </si>
  <si>
    <t>Финансовое обеспечение расходных обязательств, возникающих при исполнении переданных полномочий бюджетами сельских поселений в части оплаты труда технического персонала филиалов районного учреждения культуры</t>
  </si>
  <si>
    <t>88 8 00 82070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</si>
  <si>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</si>
  <si>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</si>
  <si>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</si>
  <si>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</si>
  <si>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Доплаты к пенсиям муниципальных служащих</t>
  </si>
  <si>
    <t>88 8 00 81760</t>
  </si>
  <si>
    <t>Социальное обеспечение населения</t>
  </si>
  <si>
    <t>1000</t>
  </si>
  <si>
    <t>1003</t>
  </si>
  <si>
    <t>Основное мероприятие "Финансовая поддержка – 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помещениях"</t>
  </si>
  <si>
    <t>14 0 01 00000</t>
  </si>
  <si>
    <t>Ремонтные работы</t>
  </si>
  <si>
    <t>14 0 01 40700</t>
  </si>
  <si>
    <t>Муниципальная программа  "Комплексное развитие сельских территорий Благовещенского района Амурской области"</t>
  </si>
  <si>
    <t>02 0 00 00000</t>
  </si>
  <si>
    <t>Подпрограмма "Обеспечение доступным и комфортным жильем сельского населения Благовещенского района"</t>
  </si>
  <si>
    <t>02 1 00 00000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</si>
  <si>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</si>
  <si>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02 1 01 00000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</si>
  <si>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</si>
  <si>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02 1 01 L5761</t>
  </si>
  <si>
    <t>Муниципальная программа "Обеспечение жильем молодых семей Благовещенского района"</t>
  </si>
  <si>
    <t>08 0 00 00000</t>
  </si>
  <si>
    <t>Основное мероприятие "Обеспечение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</t>
  </si>
  <si>
    <t>08 0 01 00000</t>
  </si>
  <si>
    <t>Реализация мероприятий по обеспечению жильем молодых семей</t>
  </si>
  <si>
    <t>08 0 01 L4970</t>
  </si>
  <si>
    <t>Социальная поддержка почетным гражданам Благовещенского района</t>
  </si>
  <si>
    <t>88 8 00 81770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</si>
  <si>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непредвиденных расходов, за исключением установленных в постановлениях Правительства Амурской области от 22 октября 2019 г. N 596, от 29 июня 2021 г. N 416)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</si>
  <si>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</si>
  <si>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</si>
  <si>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</si>
  <si>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 8 00 R0820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</si>
  <si>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</si>
  <si>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</si>
  <si>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</si>
  <si>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03 1 02 87250</t>
  </si>
  <si>
    <t>Основное мероприятие "Оплата содержания ребёнка в семье опекуна и приемной семье, а также вознаграждения приёмному родителю"</t>
  </si>
  <si>
    <t>03 2 07 00000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</si>
  <si>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</si>
  <si>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03 2 07 87700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</si>
  <si>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</si>
  <si>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03 2 08 00000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</si>
  <si>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</si>
  <si>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03 2 08 11020</t>
  </si>
  <si>
    <t>Основное мероприятие "Дополнительные гарантии по социальной поддержке детей-сирот и детей, оставшихся без попечения родителей, лиц из числа детей-сирот и дней, оставшихся без попечения родителей"</t>
  </si>
  <si>
    <t>03 2 11 00000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</si>
  <si>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</si>
  <si>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03 2 11 70000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</si>
  <si>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</si>
  <si>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</si>
  <si>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</si>
  <si>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88 8 00 81210</t>
  </si>
  <si>
    <t>ФИЗИЧЕСКАЯ КУЛЬТУРА И СПОРТ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</si>
  <si>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</si>
  <si>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</si>
  <si>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</si>
  <si>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района»</t>
  </si>
  <si>
    <t>09 0 00 00000</t>
  </si>
  <si>
    <t>Основное мероприятие "Проведение массовых спортивных мероприятий"</t>
  </si>
  <si>
    <t>09 0 03 00000</t>
  </si>
  <si>
    <t>Проведение спортивных соревнований на разных уровнях района, области и России, включая в себя обеспечение участников питанием, проживанием и транспортных услуг, приобретение призов</t>
  </si>
  <si>
    <t>09 0 03 40820</t>
  </si>
  <si>
    <t>Основное мероприятие "Поэтапное внедрение Всероссийского физкультурно-спортивного комплекса "Готов к труду и обороне" (ГТО) на территории Благовещенского района"</t>
  </si>
  <si>
    <t>09 0 04 00000</t>
  </si>
  <si>
    <t>Материально-техническое оснащение Центра тестирования, проведение районных фестивалей среди всех слоев населения</t>
  </si>
  <si>
    <t>09 0 04 40830</t>
  </si>
  <si>
    <t>Массовый спорт</t>
  </si>
  <si>
    <t>1102</t>
  </si>
  <si>
    <t>Основное мероприятие "Устройство спортивных площадок"</t>
  </si>
  <si>
    <t>09 0 05 00000</t>
  </si>
  <si>
    <t>Основное мероприятие "Федеральный проект "Спорт - норма жизни"</t>
  </si>
  <si>
    <t>09 0 Р5 00000</t>
  </si>
  <si>
    <t>Оснащение объектов спортивной инфраструктуры спортивно-технологическим оборудованием</t>
  </si>
  <si>
    <t>09 0 Р5 52280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</si>
  <si>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</si>
  <si>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</si>
  <si>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</si>
  <si>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</si>
  <si>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Основное мероприятие "Осуществление эффективного управления муниципальным долгом Благовещенского района"</t>
  </si>
  <si>
    <t>16 0 04 00000</t>
  </si>
  <si>
    <t>Обслуживание муниципального долга района</t>
  </si>
  <si>
    <t>16 0 04 41630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</si>
  <si>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</si>
  <si>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</si>
  <si>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</si>
  <si>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</si>
  <si>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</si>
  <si>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</si>
  <si>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16 0 06 S7710</t>
  </si>
  <si>
    <t>ВСЕГО   РАСХОДОВ</t>
  </si>
  <si>
    <t>программы</t>
  </si>
  <si>
    <t>роспись</t>
  </si>
  <si>
    <t>2023 год</t>
  </si>
  <si>
    <t>2024 год</t>
  </si>
  <si>
    <t>Финансовое обеспечение государственных полномочий по созданию и организации деятельности комиссий по делам несовершеннолетних и защите их прав при администрациях городских округов и муниципальных районов</t>
  </si>
  <si>
    <t xml:space="preserve">Финансовое обеспечение государственных полномочий по компенсации выпадающих доходов теплоснабжающих организаций 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</si>
  <si>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</si>
  <si>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</si>
  <si>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Софинансирование мероприятий по муниципальным программам по пожарной безопасности сельских территорий Благовещенского района 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</si>
  <si>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</si>
  <si>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«Обеспечение контроля и мониторинга мероприятий по профилактике экстремисткой деятельности на территории района»</t>
  </si>
  <si>
    <t>Мониторинг территории Благовещенского района на предмет выявления  фактов осквернения зданий и иных сооружений, в том числе посредством нанесения на  них нацисткой атрибутики (символики), лозунгов и уничтожение нацисткой атрибутики (символики), экстремистских лозунгов(символики), экстремистских лозунгов</t>
  </si>
  <si>
    <t>11 0 02 00000</t>
  </si>
  <si>
    <t>11 0 02 40050</t>
  </si>
  <si>
    <t xml:space="preserve">Замена твердотопливного котла № 3 КВр-1,1 на твердотопливный котел КВр-1,1 в котельной с. Михайловка </t>
  </si>
  <si>
    <t>06 1 02 40453</t>
  </si>
  <si>
    <t xml:space="preserve">Замена сетевого насоса К100-65-200 в котельной с. Михайловка </t>
  </si>
  <si>
    <t>06 1 02 40452</t>
  </si>
  <si>
    <t xml:space="preserve">Замена твердотопливного котла Е1/9 на твердотопливный котел КВр-063 в котельной с. Гродеково </t>
  </si>
  <si>
    <t>06 1 02 40454</t>
  </si>
  <si>
    <t>Капитальный ремонт колодцев по ул. 60 лет Октября, 41, ул. Амурская, 38, ул. Чумакова, 18 (5 шт.)</t>
  </si>
  <si>
    <t>Устройство септика около бани, 10 м (с. Марково)</t>
  </si>
  <si>
    <t>06 1 03 40466</t>
  </si>
  <si>
    <t>06 1 03 40467</t>
  </si>
  <si>
    <t>Подпрограмма «Энергосбережение и повышение энергетической эффективности на территории поселений Благовещенского района»</t>
  </si>
  <si>
    <t>Основное мероприятие «Технические и технологические мероприятия энергосбережения»</t>
  </si>
  <si>
    <t>Утепление зданий (теплозащита стен и перекрытий), установка доводчиков входных дверей, приведение в порядок дверных замков и уплотнение щелей, теплоизоляция (восстановление межпанельных герметизирующих швов при помощи эластичных наполнителей)</t>
  </si>
  <si>
    <t>Реконструкция теплоузла  – замена узла системы отопления на современный для автоматизированного регулирования подачи теплоносителя в индивидуальном тепловом пункте в Чигиринской СОШ</t>
  </si>
  <si>
    <t>Основное мероприятие «Организационные мероприятия энергосбережения»</t>
  </si>
  <si>
    <t>Организация обучения специалистов в области энергосбережения и энергетической эффективности</t>
  </si>
  <si>
    <t>06 2 00 00000</t>
  </si>
  <si>
    <t>06 2 01 00000</t>
  </si>
  <si>
    <t>06 2 01 40484</t>
  </si>
  <si>
    <t>06 2 01 40485</t>
  </si>
  <si>
    <t>06 2 02 00000</t>
  </si>
  <si>
    <t>06 2 02 40489</t>
  </si>
  <si>
    <t>Основное мероприятие «Реализация комплекса мер по модернизации системы общего образования»</t>
  </si>
  <si>
    <t>Районный конкурс «Учитель года»</t>
  </si>
  <si>
    <t>Единовременная выплата, материальное стимулирование молодых педагогов</t>
  </si>
  <si>
    <t>Конкурс профессионального мастерства "Воспитатель года"</t>
  </si>
  <si>
    <t>03 1 05 00000</t>
  </si>
  <si>
    <t>03 1 05 40310</t>
  </si>
  <si>
    <t>03 1 05 40311</t>
  </si>
  <si>
    <t>03 1 05 40315</t>
  </si>
  <si>
    <t>03 1 05 40317</t>
  </si>
  <si>
    <t>Проведение мероприятий по антитеррористической безопасности учреждений образования</t>
  </si>
  <si>
    <t>03 2 10 40248</t>
  </si>
  <si>
    <t>услов</t>
  </si>
  <si>
    <t>Приложение № 10</t>
  </si>
  <si>
    <t>Муниципальная программа «Развитие водохозяйственного комплекса в Благовещенском районе на 2021-2027 годы»</t>
  </si>
  <si>
    <t>Основное мероприятие "Подготовка и осуществление противопаводковых мероприятий для предупреждения чрезвычайных ситуаций и стихийных бедствий на территории населенных пунктов"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</si>
  <si>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районного бюджета на плановый период 2023 и 2024 годов</t>
  </si>
  <si>
    <t>Ежегодная педагогическая конференция по актуальным вопросам образования</t>
  </si>
  <si>
    <t>Мероприятия по мобилизационной подготовке</t>
  </si>
  <si>
    <t>Организация и проведение мероприятий по благоустройству территорий общеобразовательных организаций</t>
  </si>
  <si>
    <t>03 2 09 S8570</t>
  </si>
  <si>
    <t>03 3 01 S7710</t>
  </si>
  <si>
    <t>15 0 02 L5193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</si>
</sst>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9"/>
      <name val="Arial Cyr"/>
      <family val="2"/>
      <charset val="204"/>
    </font>
    <font>
      <sz val="7"/>
      <name val="Arial Cyr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Arial Cyr"/>
      <family val="2"/>
      <charset val="204"/>
    </font>
    <font>
      <i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7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/>
    <xf numFmtId="0" fontId="0" fillId="2" borderId="0" xfId="0" applyFont="1" applyFill="1" applyBorder="1" applyAlignment="1">
      <alignment horizontal="justify" vertical="center" wrapText="1"/>
    </xf>
    <xf numFmtId="0" fontId="0" fillId="2" borderId="0" xfId="0" applyFont="1" applyFill="1" applyBorder="1" applyAlignment="1">
      <alignment wrapText="1"/>
    </xf>
    <xf numFmtId="0" fontId="4" fillId="2" borderId="0" xfId="0" applyFont="1" applyFill="1"/>
    <xf numFmtId="0" fontId="0" fillId="2" borderId="0" xfId="0" applyFont="1" applyFill="1"/>
    <xf numFmtId="0" fontId="0" fillId="2" borderId="1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wrapText="1"/>
    </xf>
    <xf numFmtId="3" fontId="8" fillId="2" borderId="2" xfId="0" applyNumberFormat="1" applyFont="1" applyFill="1" applyBorder="1" applyAlignment="1">
      <alignment horizontal="center" wrapText="1"/>
    </xf>
    <xf numFmtId="0" fontId="11" fillId="2" borderId="0" xfId="0" applyFont="1" applyFill="1" applyAlignment="1">
      <alignment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wrapText="1"/>
    </xf>
    <xf numFmtId="49" fontId="7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wrapText="1"/>
    </xf>
    <xf numFmtId="3" fontId="4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3" fontId="7" fillId="2" borderId="2" xfId="0" applyNumberFormat="1" applyFont="1" applyFill="1" applyBorder="1" applyAlignment="1">
      <alignment horizontal="center" wrapText="1"/>
    </xf>
    <xf numFmtId="3" fontId="9" fillId="2" borderId="0" xfId="0" applyNumberFormat="1" applyFont="1" applyFill="1" applyAlignment="1">
      <alignment wrapText="1"/>
    </xf>
    <xf numFmtId="0" fontId="3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/>
    </xf>
    <xf numFmtId="0" fontId="10" fillId="2" borderId="2" xfId="0" applyFont="1" applyFill="1" applyBorder="1" applyAlignment="1">
      <alignment wrapText="1"/>
    </xf>
    <xf numFmtId="3" fontId="12" fillId="2" borderId="0" xfId="0" applyNumberFormat="1" applyFont="1" applyFill="1" applyAlignment="1">
      <alignment wrapText="1"/>
    </xf>
    <xf numFmtId="3" fontId="8" fillId="3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8%20%20&#1074;&#1077;&#1076;&#1086;&#1084;&#1089;&#1090;&#1074;%20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5;&#1088;&#1080;&#1083;&#1086;&#1078;&#1077;&#1085;&#1080;&#1077;%20&#8470;%2012%20&#1074;&#1077;&#1076;&#1086;&#1084;&#1089;&#1090;&#1074;%202023-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 refreshError="1">
        <row r="572">
          <cell r="G572">
            <v>152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ств. "/>
    </sheetNames>
    <sheetDataSet>
      <sheetData sheetId="0">
        <row r="582">
          <cell r="G582">
            <v>974374</v>
          </cell>
          <cell r="H582">
            <v>968780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682"/>
  <sheetViews>
    <sheetView tabSelected="1" view="pageBreakPreview" zoomScale="130" zoomScaleNormal="130" zoomScaleSheetLayoutView="130" workbookViewId="0">
      <selection activeCell="A394" sqref="A394:XFD395"/>
    </sheetView>
  </sheetViews>
  <sheetFormatPr defaultRowHeight="12" x14ac:dyDescent="0.2"/>
  <cols>
    <col min="1" max="1" width="48.7109375" style="1" customWidth="1"/>
    <col min="2" max="2" width="6.7109375" style="2" customWidth="1"/>
    <col min="3" max="3" width="7.5703125" style="2" customWidth="1"/>
    <col min="4" max="4" width="13.28515625" style="2" customWidth="1"/>
    <col min="5" max="5" width="11" style="36" customWidth="1"/>
    <col min="6" max="7" width="11.28515625" style="2" bestFit="1" customWidth="1"/>
    <col min="8" max="10" width="9.140625" style="2" customWidth="1"/>
    <col min="11" max="16384" width="9.140625" style="2"/>
  </cols>
  <sheetData>
    <row r="1" spans="1:9" ht="17.25" customHeight="1" x14ac:dyDescent="0.2">
      <c r="D1" s="40"/>
      <c r="E1" s="37"/>
      <c r="F1" s="48" t="s">
        <v>551</v>
      </c>
      <c r="G1" s="48"/>
    </row>
    <row r="2" spans="1:9" ht="34.5" customHeight="1" x14ac:dyDescent="0.2">
      <c r="D2" s="3"/>
      <c r="E2" s="3"/>
      <c r="F2" s="48" t="s">
        <v>0</v>
      </c>
      <c r="G2" s="48"/>
    </row>
    <row r="3" spans="1:9" ht="11.25" customHeight="1" x14ac:dyDescent="0.2">
      <c r="D3" s="4"/>
      <c r="E3" s="4"/>
      <c r="F3" s="48" t="s">
        <v>1</v>
      </c>
      <c r="G3" s="48"/>
    </row>
    <row r="4" spans="1:9" ht="12" customHeight="1" x14ac:dyDescent="0.2">
      <c r="D4" s="46"/>
      <c r="E4" s="46"/>
      <c r="F4" s="46"/>
    </row>
    <row r="5" spans="1:9" ht="13.5" customHeight="1" x14ac:dyDescent="0.2">
      <c r="A5" s="5"/>
      <c r="B5" s="6"/>
      <c r="C5" s="6"/>
      <c r="D5" s="7"/>
      <c r="E5" s="8"/>
    </row>
    <row r="6" spans="1:9" ht="44.25" customHeight="1" x14ac:dyDescent="0.2">
      <c r="A6" s="47" t="s">
        <v>554</v>
      </c>
      <c r="B6" s="47"/>
      <c r="C6" s="47"/>
      <c r="D6" s="47"/>
      <c r="E6" s="47"/>
      <c r="F6" s="47"/>
      <c r="G6" s="47"/>
    </row>
    <row r="7" spans="1:9" ht="11.25" customHeight="1" x14ac:dyDescent="0.2">
      <c r="A7" s="9"/>
      <c r="B7" s="10"/>
      <c r="C7" s="10"/>
      <c r="D7" s="11"/>
      <c r="E7" s="11"/>
      <c r="F7" s="12"/>
      <c r="G7" s="12" t="s">
        <v>2</v>
      </c>
    </row>
    <row r="8" spans="1:9" ht="11.25" customHeight="1" x14ac:dyDescent="0.2">
      <c r="A8" s="13"/>
      <c r="B8" s="14" t="s">
        <v>3</v>
      </c>
      <c r="C8" s="14" t="s">
        <v>4</v>
      </c>
      <c r="D8" s="14" t="s">
        <v>5</v>
      </c>
      <c r="E8" s="15" t="s">
        <v>6</v>
      </c>
      <c r="F8" s="16" t="s">
        <v>505</v>
      </c>
      <c r="G8" s="16" t="s">
        <v>506</v>
      </c>
    </row>
    <row r="9" spans="1:9" s="17" customFormat="1" ht="12.75" customHeight="1" x14ac:dyDescent="0.15">
      <c r="A9" s="21" t="s">
        <v>7</v>
      </c>
      <c r="B9" s="22" t="s">
        <v>8</v>
      </c>
      <c r="C9" s="22"/>
      <c r="D9" s="22"/>
      <c r="E9" s="22"/>
      <c r="F9" s="23">
        <f>F10+F15+F30+F63+F68+F82+F87</f>
        <v>126884</v>
      </c>
      <c r="G9" s="23">
        <f>G10+G15+G30+G63+G68+G82+G87</f>
        <v>126638</v>
      </c>
    </row>
    <row r="10" spans="1:9" s="17" customFormat="1" ht="29.25" customHeight="1" x14ac:dyDescent="0.15">
      <c r="A10" s="21" t="s">
        <v>9</v>
      </c>
      <c r="B10" s="22" t="s">
        <v>8</v>
      </c>
      <c r="C10" s="22" t="s">
        <v>10</v>
      </c>
      <c r="D10" s="22"/>
      <c r="E10" s="22"/>
      <c r="F10" s="23">
        <f t="shared" ref="F10:G13" si="0">F11</f>
        <v>2294</v>
      </c>
      <c r="G10" s="23">
        <f t="shared" si="0"/>
        <v>2294</v>
      </c>
    </row>
    <row r="11" spans="1:9" s="17" customFormat="1" ht="12" customHeight="1" x14ac:dyDescent="0.15">
      <c r="A11" s="21" t="s">
        <v>11</v>
      </c>
      <c r="B11" s="22" t="s">
        <v>8</v>
      </c>
      <c r="C11" s="22" t="s">
        <v>10</v>
      </c>
      <c r="D11" s="22" t="s">
        <v>12</v>
      </c>
      <c r="E11" s="22"/>
      <c r="F11" s="23">
        <f t="shared" si="0"/>
        <v>2294</v>
      </c>
      <c r="G11" s="23">
        <f t="shared" si="0"/>
        <v>2294</v>
      </c>
    </row>
    <row r="12" spans="1:9" s="17" customFormat="1" ht="13.5" customHeight="1" x14ac:dyDescent="0.15">
      <c r="A12" s="18" t="s">
        <v>11</v>
      </c>
      <c r="B12" s="15" t="s">
        <v>8</v>
      </c>
      <c r="C12" s="15" t="s">
        <v>10</v>
      </c>
      <c r="D12" s="15" t="s">
        <v>13</v>
      </c>
      <c r="E12" s="15"/>
      <c r="F12" s="16">
        <f t="shared" si="0"/>
        <v>2294</v>
      </c>
      <c r="G12" s="16">
        <f t="shared" si="0"/>
        <v>2294</v>
      </c>
    </row>
    <row r="13" spans="1:9" s="17" customFormat="1" ht="24.75" customHeight="1" x14ac:dyDescent="0.15">
      <c r="A13" s="18" t="s">
        <v>14</v>
      </c>
      <c r="B13" s="15" t="s">
        <v>8</v>
      </c>
      <c r="C13" s="15" t="s">
        <v>10</v>
      </c>
      <c r="D13" s="15" t="s">
        <v>15</v>
      </c>
      <c r="E13" s="15"/>
      <c r="F13" s="16">
        <f t="shared" si="0"/>
        <v>2294</v>
      </c>
      <c r="G13" s="16">
        <f t="shared" si="0"/>
        <v>2294</v>
      </c>
    </row>
    <row r="14" spans="1:9" s="17" customFormat="1" ht="53.25" customHeight="1" x14ac:dyDescent="0.15">
      <c r="A14" s="18" t="s">
        <v>16</v>
      </c>
      <c r="B14" s="15" t="s">
        <v>8</v>
      </c>
      <c r="C14" s="15" t="s">
        <v>10</v>
      </c>
      <c r="D14" s="15" t="s">
        <v>15</v>
      </c>
      <c r="E14" s="15" t="s">
        <v>17</v>
      </c>
      <c r="F14" s="16">
        <v>2294</v>
      </c>
      <c r="G14" s="16">
        <v>2294</v>
      </c>
      <c r="H14" s="39"/>
      <c r="I14" s="39"/>
    </row>
    <row r="15" spans="1:9" ht="39" customHeight="1" x14ac:dyDescent="0.2">
      <c r="A15" s="21" t="s">
        <v>18</v>
      </c>
      <c r="B15" s="22" t="s">
        <v>8</v>
      </c>
      <c r="C15" s="22" t="s">
        <v>19</v>
      </c>
      <c r="D15" s="22"/>
      <c r="E15" s="22"/>
      <c r="F15" s="23">
        <f>F16</f>
        <v>6711</v>
      </c>
      <c r="G15" s="23">
        <f>G16</f>
        <v>6711</v>
      </c>
    </row>
    <row r="16" spans="1:9" s="17" customFormat="1" ht="12" customHeight="1" x14ac:dyDescent="0.15">
      <c r="A16" s="21" t="s">
        <v>11</v>
      </c>
      <c r="B16" s="22" t="s">
        <v>8</v>
      </c>
      <c r="C16" s="22" t="s">
        <v>19</v>
      </c>
      <c r="D16" s="22" t="s">
        <v>12</v>
      </c>
      <c r="E16" s="22"/>
      <c r="F16" s="23">
        <f>F17</f>
        <v>6711</v>
      </c>
      <c r="G16" s="23">
        <f>G17</f>
        <v>6711</v>
      </c>
    </row>
    <row r="17" spans="1:7" ht="13.5" customHeight="1" x14ac:dyDescent="0.2">
      <c r="A17" s="18" t="s">
        <v>11</v>
      </c>
      <c r="B17" s="15" t="s">
        <v>8</v>
      </c>
      <c r="C17" s="15" t="s">
        <v>19</v>
      </c>
      <c r="D17" s="15" t="s">
        <v>13</v>
      </c>
      <c r="E17" s="15"/>
      <c r="F17" s="16">
        <f>F18+F22+F24+F27</f>
        <v>6711</v>
      </c>
      <c r="G17" s="16">
        <f>G18+G22+G24+G27</f>
        <v>6711</v>
      </c>
    </row>
    <row r="18" spans="1:7" ht="24" x14ac:dyDescent="0.2">
      <c r="A18" s="18" t="s">
        <v>20</v>
      </c>
      <c r="B18" s="15" t="s">
        <v>8</v>
      </c>
      <c r="C18" s="15" t="s">
        <v>19</v>
      </c>
      <c r="D18" s="15" t="s">
        <v>21</v>
      </c>
      <c r="E18" s="15"/>
      <c r="F18" s="16">
        <f>F19+F20+F21</f>
        <v>3193</v>
      </c>
      <c r="G18" s="16">
        <f>G19+G20+G21</f>
        <v>3193</v>
      </c>
    </row>
    <row r="19" spans="1:7" ht="52.5" customHeight="1" x14ac:dyDescent="0.2">
      <c r="A19" s="18" t="s">
        <v>16</v>
      </c>
      <c r="B19" s="15" t="s">
        <v>8</v>
      </c>
      <c r="C19" s="15" t="s">
        <v>19</v>
      </c>
      <c r="D19" s="15" t="s">
        <v>21</v>
      </c>
      <c r="E19" s="15" t="s">
        <v>17</v>
      </c>
      <c r="F19" s="16">
        <v>3046</v>
      </c>
      <c r="G19" s="16">
        <v>3046</v>
      </c>
    </row>
    <row r="20" spans="1:7" ht="24" x14ac:dyDescent="0.2">
      <c r="A20" s="18" t="s">
        <v>22</v>
      </c>
      <c r="B20" s="15" t="s">
        <v>8</v>
      </c>
      <c r="C20" s="15" t="s">
        <v>19</v>
      </c>
      <c r="D20" s="15" t="s">
        <v>21</v>
      </c>
      <c r="E20" s="15" t="s">
        <v>23</v>
      </c>
      <c r="F20" s="16">
        <v>147</v>
      </c>
      <c r="G20" s="16">
        <v>147</v>
      </c>
    </row>
    <row r="21" spans="1:7" hidden="1" x14ac:dyDescent="0.2">
      <c r="A21" s="18" t="s">
        <v>24</v>
      </c>
      <c r="B21" s="15" t="s">
        <v>8</v>
      </c>
      <c r="C21" s="15" t="s">
        <v>19</v>
      </c>
      <c r="D21" s="15" t="s">
        <v>21</v>
      </c>
      <c r="E21" s="15" t="s">
        <v>25</v>
      </c>
      <c r="F21" s="16">
        <v>0</v>
      </c>
      <c r="G21" s="16">
        <v>0</v>
      </c>
    </row>
    <row r="22" spans="1:7" ht="24" x14ac:dyDescent="0.2">
      <c r="A22" s="18" t="s">
        <v>26</v>
      </c>
      <c r="B22" s="15" t="s">
        <v>8</v>
      </c>
      <c r="C22" s="15" t="s">
        <v>19</v>
      </c>
      <c r="D22" s="15" t="s">
        <v>27</v>
      </c>
      <c r="E22" s="15"/>
      <c r="F22" s="16">
        <f>F23</f>
        <v>2106</v>
      </c>
      <c r="G22" s="16">
        <f>G23</f>
        <v>2106</v>
      </c>
    </row>
    <row r="23" spans="1:7" ht="52.5" customHeight="1" x14ac:dyDescent="0.2">
      <c r="A23" s="18" t="s">
        <v>16</v>
      </c>
      <c r="B23" s="15" t="s">
        <v>8</v>
      </c>
      <c r="C23" s="15" t="s">
        <v>19</v>
      </c>
      <c r="D23" s="15" t="s">
        <v>27</v>
      </c>
      <c r="E23" s="15" t="s">
        <v>17</v>
      </c>
      <c r="F23" s="16">
        <v>2106</v>
      </c>
      <c r="G23" s="16">
        <v>2106</v>
      </c>
    </row>
    <row r="24" spans="1:7" ht="24.75" customHeight="1" x14ac:dyDescent="0.2">
      <c r="A24" s="18" t="s">
        <v>28</v>
      </c>
      <c r="B24" s="15" t="s">
        <v>8</v>
      </c>
      <c r="C24" s="15" t="s">
        <v>19</v>
      </c>
      <c r="D24" s="15" t="s">
        <v>29</v>
      </c>
      <c r="E24" s="15"/>
      <c r="F24" s="16">
        <f>F25+F26</f>
        <v>603</v>
      </c>
      <c r="G24" s="16">
        <f>G25+G26</f>
        <v>603</v>
      </c>
    </row>
    <row r="25" spans="1:7" ht="51.75" customHeight="1" x14ac:dyDescent="0.2">
      <c r="A25" s="18" t="s">
        <v>16</v>
      </c>
      <c r="B25" s="15" t="s">
        <v>8</v>
      </c>
      <c r="C25" s="15" t="s">
        <v>19</v>
      </c>
      <c r="D25" s="15" t="s">
        <v>29</v>
      </c>
      <c r="E25" s="15" t="s">
        <v>17</v>
      </c>
      <c r="F25" s="16">
        <v>603</v>
      </c>
      <c r="G25" s="16">
        <v>603</v>
      </c>
    </row>
    <row r="26" spans="1:7" ht="28.5" hidden="1" customHeight="1" x14ac:dyDescent="0.2">
      <c r="A26" s="18" t="s">
        <v>22</v>
      </c>
      <c r="B26" s="15" t="s">
        <v>8</v>
      </c>
      <c r="C26" s="15" t="s">
        <v>19</v>
      </c>
      <c r="D26" s="15" t="s">
        <v>29</v>
      </c>
      <c r="E26" s="15" t="s">
        <v>23</v>
      </c>
      <c r="F26" s="16"/>
      <c r="G26" s="16"/>
    </row>
    <row r="27" spans="1:7" ht="24" x14ac:dyDescent="0.2">
      <c r="A27" s="18" t="s">
        <v>30</v>
      </c>
      <c r="B27" s="15" t="s">
        <v>8</v>
      </c>
      <c r="C27" s="15" t="s">
        <v>19</v>
      </c>
      <c r="D27" s="15" t="s">
        <v>31</v>
      </c>
      <c r="E27" s="15"/>
      <c r="F27" s="16">
        <f>F28</f>
        <v>809</v>
      </c>
      <c r="G27" s="16">
        <f>G28</f>
        <v>809</v>
      </c>
    </row>
    <row r="28" spans="1:7" ht="63.75" customHeight="1" x14ac:dyDescent="0.2">
      <c r="A28" s="18" t="s">
        <v>32</v>
      </c>
      <c r="B28" s="15" t="s">
        <v>8</v>
      </c>
      <c r="C28" s="15" t="s">
        <v>19</v>
      </c>
      <c r="D28" s="15" t="s">
        <v>33</v>
      </c>
      <c r="E28" s="15"/>
      <c r="F28" s="16">
        <f>F29</f>
        <v>809</v>
      </c>
      <c r="G28" s="16">
        <f>G29</f>
        <v>809</v>
      </c>
    </row>
    <row r="29" spans="1:7" ht="51.75" customHeight="1" x14ac:dyDescent="0.2">
      <c r="A29" s="18" t="s">
        <v>16</v>
      </c>
      <c r="B29" s="15" t="s">
        <v>8</v>
      </c>
      <c r="C29" s="15" t="s">
        <v>19</v>
      </c>
      <c r="D29" s="15" t="s">
        <v>33</v>
      </c>
      <c r="E29" s="15" t="s">
        <v>17</v>
      </c>
      <c r="F29" s="16">
        <v>809</v>
      </c>
      <c r="G29" s="16">
        <v>809</v>
      </c>
    </row>
    <row r="30" spans="1:7" ht="42.75" customHeight="1" x14ac:dyDescent="0.2">
      <c r="A30" s="21" t="s">
        <v>34</v>
      </c>
      <c r="B30" s="22" t="s">
        <v>8</v>
      </c>
      <c r="C30" s="22" t="s">
        <v>35</v>
      </c>
      <c r="D30" s="22"/>
      <c r="E30" s="22"/>
      <c r="F30" s="23">
        <f>F31+F57</f>
        <v>52686</v>
      </c>
      <c r="G30" s="23">
        <f>G31+G57</f>
        <v>52395</v>
      </c>
    </row>
    <row r="31" spans="1:7" ht="14.25" customHeight="1" x14ac:dyDescent="0.2">
      <c r="A31" s="21" t="s">
        <v>11</v>
      </c>
      <c r="B31" s="22" t="s">
        <v>8</v>
      </c>
      <c r="C31" s="22" t="s">
        <v>35</v>
      </c>
      <c r="D31" s="22" t="s">
        <v>12</v>
      </c>
      <c r="E31" s="22"/>
      <c r="F31" s="23">
        <f>F32</f>
        <v>52055</v>
      </c>
      <c r="G31" s="23">
        <f>G32</f>
        <v>51764</v>
      </c>
    </row>
    <row r="32" spans="1:7" ht="12.75" customHeight="1" x14ac:dyDescent="0.2">
      <c r="A32" s="18" t="s">
        <v>11</v>
      </c>
      <c r="B32" s="15" t="s">
        <v>8</v>
      </c>
      <c r="C32" s="15" t="s">
        <v>35</v>
      </c>
      <c r="D32" s="15" t="s">
        <v>13</v>
      </c>
      <c r="E32" s="15"/>
      <c r="F32" s="16">
        <f>F33+F38+F43</f>
        <v>52055</v>
      </c>
      <c r="G32" s="16">
        <f>G33+G38+G43</f>
        <v>51764</v>
      </c>
    </row>
    <row r="33" spans="1:7" ht="24" customHeight="1" x14ac:dyDescent="0.2">
      <c r="A33" s="18" t="s">
        <v>20</v>
      </c>
      <c r="B33" s="15" t="s">
        <v>8</v>
      </c>
      <c r="C33" s="15" t="s">
        <v>35</v>
      </c>
      <c r="D33" s="15" t="s">
        <v>21</v>
      </c>
      <c r="E33" s="15"/>
      <c r="F33" s="16">
        <f>F34+F35+F37</f>
        <v>45477</v>
      </c>
      <c r="G33" s="16">
        <f>G34+G35+G37</f>
        <v>45377</v>
      </c>
    </row>
    <row r="34" spans="1:7" ht="51.75" customHeight="1" x14ac:dyDescent="0.2">
      <c r="A34" s="18" t="s">
        <v>16</v>
      </c>
      <c r="B34" s="15" t="s">
        <v>8</v>
      </c>
      <c r="C34" s="15" t="s">
        <v>35</v>
      </c>
      <c r="D34" s="15" t="s">
        <v>21</v>
      </c>
      <c r="E34" s="15" t="s">
        <v>17</v>
      </c>
      <c r="F34" s="16">
        <v>44898</v>
      </c>
      <c r="G34" s="16">
        <v>44898</v>
      </c>
    </row>
    <row r="35" spans="1:7" ht="25.5" customHeight="1" x14ac:dyDescent="0.2">
      <c r="A35" s="18" t="s">
        <v>22</v>
      </c>
      <c r="B35" s="15" t="s">
        <v>8</v>
      </c>
      <c r="C35" s="15" t="s">
        <v>35</v>
      </c>
      <c r="D35" s="15" t="s">
        <v>21</v>
      </c>
      <c r="E35" s="15" t="s">
        <v>23</v>
      </c>
      <c r="F35" s="16">
        <v>398</v>
      </c>
      <c r="G35" s="16">
        <v>298</v>
      </c>
    </row>
    <row r="36" spans="1:7" hidden="1" x14ac:dyDescent="0.2">
      <c r="A36" s="18" t="s">
        <v>36</v>
      </c>
      <c r="B36" s="15" t="s">
        <v>8</v>
      </c>
      <c r="C36" s="15" t="s">
        <v>35</v>
      </c>
      <c r="D36" s="15" t="s">
        <v>21</v>
      </c>
      <c r="E36" s="15" t="s">
        <v>37</v>
      </c>
      <c r="F36" s="16"/>
      <c r="G36" s="16"/>
    </row>
    <row r="37" spans="1:7" ht="12" customHeight="1" x14ac:dyDescent="0.2">
      <c r="A37" s="18" t="s">
        <v>24</v>
      </c>
      <c r="B37" s="15" t="s">
        <v>8</v>
      </c>
      <c r="C37" s="15" t="s">
        <v>35</v>
      </c>
      <c r="D37" s="15" t="s">
        <v>21</v>
      </c>
      <c r="E37" s="15" t="s">
        <v>25</v>
      </c>
      <c r="F37" s="16">
        <v>181</v>
      </c>
      <c r="G37" s="16">
        <v>181</v>
      </c>
    </row>
    <row r="38" spans="1:7" ht="24" x14ac:dyDescent="0.2">
      <c r="A38" s="18" t="s">
        <v>30</v>
      </c>
      <c r="B38" s="15" t="s">
        <v>8</v>
      </c>
      <c r="C38" s="15" t="s">
        <v>35</v>
      </c>
      <c r="D38" s="15" t="s">
        <v>31</v>
      </c>
      <c r="E38" s="15"/>
      <c r="F38" s="16">
        <f>F39+F41</f>
        <v>4363</v>
      </c>
      <c r="G38" s="16">
        <f>G39+G41</f>
        <v>4363</v>
      </c>
    </row>
    <row r="39" spans="1:7" ht="50.25" customHeight="1" x14ac:dyDescent="0.2">
      <c r="A39" s="18" t="s">
        <v>38</v>
      </c>
      <c r="B39" s="15" t="s">
        <v>8</v>
      </c>
      <c r="C39" s="15" t="s">
        <v>35</v>
      </c>
      <c r="D39" s="15" t="s">
        <v>39</v>
      </c>
      <c r="E39" s="15"/>
      <c r="F39" s="16">
        <f>F40</f>
        <v>3554</v>
      </c>
      <c r="G39" s="16">
        <f>G40</f>
        <v>3554</v>
      </c>
    </row>
    <row r="40" spans="1:7" ht="49.5" customHeight="1" x14ac:dyDescent="0.2">
      <c r="A40" s="18" t="s">
        <v>16</v>
      </c>
      <c r="B40" s="15" t="s">
        <v>8</v>
      </c>
      <c r="C40" s="15" t="s">
        <v>35</v>
      </c>
      <c r="D40" s="15" t="s">
        <v>39</v>
      </c>
      <c r="E40" s="15" t="s">
        <v>17</v>
      </c>
      <c r="F40" s="16">
        <v>3554</v>
      </c>
      <c r="G40" s="16">
        <v>3554</v>
      </c>
    </row>
    <row r="41" spans="1:7" ht="52.5" customHeight="1" x14ac:dyDescent="0.2">
      <c r="A41" s="18" t="s">
        <v>40</v>
      </c>
      <c r="B41" s="15" t="s">
        <v>8</v>
      </c>
      <c r="C41" s="15" t="s">
        <v>35</v>
      </c>
      <c r="D41" s="15" t="s">
        <v>41</v>
      </c>
      <c r="E41" s="15"/>
      <c r="F41" s="16">
        <f>F42</f>
        <v>809</v>
      </c>
      <c r="G41" s="16">
        <f>G42</f>
        <v>809</v>
      </c>
    </row>
    <row r="42" spans="1:7" ht="50.25" customHeight="1" x14ac:dyDescent="0.2">
      <c r="A42" s="18" t="s">
        <v>16</v>
      </c>
      <c r="B42" s="15" t="s">
        <v>8</v>
      </c>
      <c r="C42" s="15" t="s">
        <v>35</v>
      </c>
      <c r="D42" s="15" t="s">
        <v>41</v>
      </c>
      <c r="E42" s="15" t="s">
        <v>17</v>
      </c>
      <c r="F42" s="16">
        <v>809</v>
      </c>
      <c r="G42" s="16">
        <v>809</v>
      </c>
    </row>
    <row r="43" spans="1:7" ht="38.25" customHeight="1" x14ac:dyDescent="0.2">
      <c r="A43" s="18" t="s">
        <v>42</v>
      </c>
      <c r="B43" s="15" t="s">
        <v>8</v>
      </c>
      <c r="C43" s="15" t="s">
        <v>35</v>
      </c>
      <c r="D43" s="15" t="s">
        <v>43</v>
      </c>
      <c r="E43" s="15"/>
      <c r="F43" s="16">
        <f>F44+F46+F49+F52+F55</f>
        <v>2215</v>
      </c>
      <c r="G43" s="16">
        <f>G44+G46+G49+G52+G55</f>
        <v>2024</v>
      </c>
    </row>
    <row r="44" spans="1:7" ht="38.25" customHeight="1" x14ac:dyDescent="0.2">
      <c r="A44" s="18" t="s">
        <v>508</v>
      </c>
      <c r="B44" s="15" t="s">
        <v>8</v>
      </c>
      <c r="C44" s="15" t="s">
        <v>35</v>
      </c>
      <c r="D44" s="15" t="s">
        <v>44</v>
      </c>
      <c r="E44" s="15"/>
      <c r="F44" s="16">
        <f>F45</f>
        <v>45</v>
      </c>
      <c r="G44" s="16">
        <f>G45</f>
        <v>45</v>
      </c>
    </row>
    <row r="45" spans="1:7" ht="24" x14ac:dyDescent="0.2">
      <c r="A45" s="18" t="s">
        <v>22</v>
      </c>
      <c r="B45" s="15" t="s">
        <v>8</v>
      </c>
      <c r="C45" s="15" t="s">
        <v>35</v>
      </c>
      <c r="D45" s="15" t="s">
        <v>44</v>
      </c>
      <c r="E45" s="15" t="s">
        <v>23</v>
      </c>
      <c r="F45" s="16">
        <v>45</v>
      </c>
      <c r="G45" s="16">
        <v>45</v>
      </c>
    </row>
    <row r="46" spans="1:7" ht="36" x14ac:dyDescent="0.2">
      <c r="A46" s="18" t="s">
        <v>45</v>
      </c>
      <c r="B46" s="15" t="s">
        <v>8</v>
      </c>
      <c r="C46" s="15" t="s">
        <v>35</v>
      </c>
      <c r="D46" s="15" t="s">
        <v>46</v>
      </c>
      <c r="E46" s="15"/>
      <c r="F46" s="16">
        <f>F47+F48</f>
        <v>598</v>
      </c>
      <c r="G46" s="16">
        <f>G47+G48</f>
        <v>448</v>
      </c>
    </row>
    <row r="47" spans="1:7" ht="51" customHeight="1" x14ac:dyDescent="0.2">
      <c r="A47" s="18" t="s">
        <v>16</v>
      </c>
      <c r="B47" s="15" t="s">
        <v>8</v>
      </c>
      <c r="C47" s="15" t="s">
        <v>35</v>
      </c>
      <c r="D47" s="15" t="s">
        <v>46</v>
      </c>
      <c r="E47" s="15" t="s">
        <v>17</v>
      </c>
      <c r="F47" s="16">
        <v>595</v>
      </c>
      <c r="G47" s="16">
        <v>445</v>
      </c>
    </row>
    <row r="48" spans="1:7" ht="26.25" customHeight="1" x14ac:dyDescent="0.2">
      <c r="A48" s="18" t="s">
        <v>22</v>
      </c>
      <c r="B48" s="15" t="s">
        <v>8</v>
      </c>
      <c r="C48" s="15" t="s">
        <v>35</v>
      </c>
      <c r="D48" s="15" t="s">
        <v>46</v>
      </c>
      <c r="E48" s="15" t="s">
        <v>23</v>
      </c>
      <c r="F48" s="16">
        <v>3</v>
      </c>
      <c r="G48" s="16">
        <v>3</v>
      </c>
    </row>
    <row r="49" spans="1:7" ht="78" customHeight="1" x14ac:dyDescent="0.2">
      <c r="A49" s="18" t="s">
        <v>47</v>
      </c>
      <c r="B49" s="15" t="s">
        <v>8</v>
      </c>
      <c r="C49" s="15" t="s">
        <v>35</v>
      </c>
      <c r="D49" s="15" t="s">
        <v>48</v>
      </c>
      <c r="E49" s="15"/>
      <c r="F49" s="16">
        <f>F50+F51</f>
        <v>631</v>
      </c>
      <c r="G49" s="16">
        <f>G50+G51</f>
        <v>631</v>
      </c>
    </row>
    <row r="50" spans="1:7" ht="48" x14ac:dyDescent="0.2">
      <c r="A50" s="18" t="s">
        <v>16</v>
      </c>
      <c r="B50" s="15" t="s">
        <v>8</v>
      </c>
      <c r="C50" s="15" t="s">
        <v>35</v>
      </c>
      <c r="D50" s="15" t="s">
        <v>48</v>
      </c>
      <c r="E50" s="15" t="s">
        <v>17</v>
      </c>
      <c r="F50" s="16">
        <v>586</v>
      </c>
      <c r="G50" s="16">
        <v>586</v>
      </c>
    </row>
    <row r="51" spans="1:7" ht="24" customHeight="1" x14ac:dyDescent="0.2">
      <c r="A51" s="18" t="s">
        <v>22</v>
      </c>
      <c r="B51" s="15" t="s">
        <v>8</v>
      </c>
      <c r="C51" s="15" t="s">
        <v>35</v>
      </c>
      <c r="D51" s="15" t="s">
        <v>48</v>
      </c>
      <c r="E51" s="15" t="s">
        <v>23</v>
      </c>
      <c r="F51" s="16">
        <v>45</v>
      </c>
      <c r="G51" s="16">
        <v>45</v>
      </c>
    </row>
    <row r="52" spans="1:7" ht="39" customHeight="1" x14ac:dyDescent="0.2">
      <c r="A52" s="18" t="s">
        <v>509</v>
      </c>
      <c r="B52" s="15" t="s">
        <v>8</v>
      </c>
      <c r="C52" s="15" t="s">
        <v>35</v>
      </c>
      <c r="D52" s="15" t="s">
        <v>49</v>
      </c>
      <c r="E52" s="15"/>
      <c r="F52" s="16">
        <f>F53+F54</f>
        <v>858</v>
      </c>
      <c r="G52" s="16">
        <f>G53+G54</f>
        <v>858</v>
      </c>
    </row>
    <row r="53" spans="1:7" ht="48" x14ac:dyDescent="0.2">
      <c r="A53" s="18" t="s">
        <v>16</v>
      </c>
      <c r="B53" s="15" t="s">
        <v>8</v>
      </c>
      <c r="C53" s="15" t="s">
        <v>35</v>
      </c>
      <c r="D53" s="15" t="s">
        <v>49</v>
      </c>
      <c r="E53" s="15" t="s">
        <v>17</v>
      </c>
      <c r="F53" s="16">
        <v>808</v>
      </c>
      <c r="G53" s="16">
        <v>808</v>
      </c>
    </row>
    <row r="54" spans="1:7" ht="25.5" customHeight="1" x14ac:dyDescent="0.2">
      <c r="A54" s="18" t="s">
        <v>22</v>
      </c>
      <c r="B54" s="15" t="s">
        <v>8</v>
      </c>
      <c r="C54" s="15" t="s">
        <v>35</v>
      </c>
      <c r="D54" s="15" t="s">
        <v>49</v>
      </c>
      <c r="E54" s="15" t="s">
        <v>23</v>
      </c>
      <c r="F54" s="16">
        <v>50</v>
      </c>
      <c r="G54" s="16">
        <v>50</v>
      </c>
    </row>
    <row r="55" spans="1:7" ht="52.5" customHeight="1" x14ac:dyDescent="0.2">
      <c r="A55" s="18" t="s">
        <v>50</v>
      </c>
      <c r="B55" s="15" t="s">
        <v>8</v>
      </c>
      <c r="C55" s="15" t="s">
        <v>35</v>
      </c>
      <c r="D55" s="15" t="s">
        <v>51</v>
      </c>
      <c r="E55" s="15"/>
      <c r="F55" s="16">
        <f>F56</f>
        <v>83</v>
      </c>
      <c r="G55" s="16">
        <f>G56</f>
        <v>42</v>
      </c>
    </row>
    <row r="56" spans="1:7" ht="25.5" customHeight="1" x14ac:dyDescent="0.2">
      <c r="A56" s="18" t="s">
        <v>22</v>
      </c>
      <c r="B56" s="15" t="s">
        <v>8</v>
      </c>
      <c r="C56" s="15" t="s">
        <v>35</v>
      </c>
      <c r="D56" s="15" t="s">
        <v>51</v>
      </c>
      <c r="E56" s="15" t="s">
        <v>23</v>
      </c>
      <c r="F56" s="16">
        <v>83</v>
      </c>
      <c r="G56" s="16">
        <v>42</v>
      </c>
    </row>
    <row r="57" spans="1:7" ht="25.5" customHeight="1" x14ac:dyDescent="0.2">
      <c r="A57" s="21" t="s">
        <v>52</v>
      </c>
      <c r="B57" s="22" t="s">
        <v>8</v>
      </c>
      <c r="C57" s="22" t="s">
        <v>35</v>
      </c>
      <c r="D57" s="22" t="s">
        <v>53</v>
      </c>
      <c r="E57" s="22"/>
      <c r="F57" s="23">
        <f t="shared" ref="F57:G59" si="1">F58</f>
        <v>631</v>
      </c>
      <c r="G57" s="23">
        <f t="shared" si="1"/>
        <v>631</v>
      </c>
    </row>
    <row r="58" spans="1:7" ht="12.75" customHeight="1" x14ac:dyDescent="0.2">
      <c r="A58" s="18" t="s">
        <v>54</v>
      </c>
      <c r="B58" s="15" t="s">
        <v>8</v>
      </c>
      <c r="C58" s="15" t="s">
        <v>35</v>
      </c>
      <c r="D58" s="15" t="s">
        <v>55</v>
      </c>
      <c r="E58" s="15"/>
      <c r="F58" s="16">
        <f t="shared" si="1"/>
        <v>631</v>
      </c>
      <c r="G58" s="16">
        <f t="shared" si="1"/>
        <v>631</v>
      </c>
    </row>
    <row r="59" spans="1:7" ht="25.5" customHeight="1" x14ac:dyDescent="0.2">
      <c r="A59" s="19" t="s">
        <v>56</v>
      </c>
      <c r="B59" s="15" t="s">
        <v>8</v>
      </c>
      <c r="C59" s="15" t="s">
        <v>35</v>
      </c>
      <c r="D59" s="15" t="s">
        <v>57</v>
      </c>
      <c r="E59" s="15"/>
      <c r="F59" s="16">
        <f t="shared" si="1"/>
        <v>631</v>
      </c>
      <c r="G59" s="16">
        <f t="shared" si="1"/>
        <v>631</v>
      </c>
    </row>
    <row r="60" spans="1:7" ht="53.25" customHeight="1" x14ac:dyDescent="0.2">
      <c r="A60" s="18" t="s">
        <v>507</v>
      </c>
      <c r="B60" s="15" t="s">
        <v>8</v>
      </c>
      <c r="C60" s="15" t="s">
        <v>35</v>
      </c>
      <c r="D60" s="15" t="s">
        <v>58</v>
      </c>
      <c r="E60" s="15"/>
      <c r="F60" s="16">
        <f>F61+F62</f>
        <v>631</v>
      </c>
      <c r="G60" s="16">
        <f>G61+G62</f>
        <v>631</v>
      </c>
    </row>
    <row r="61" spans="1:7" ht="51" customHeight="1" x14ac:dyDescent="0.2">
      <c r="A61" s="18" t="s">
        <v>16</v>
      </c>
      <c r="B61" s="15" t="s">
        <v>8</v>
      </c>
      <c r="C61" s="15" t="s">
        <v>35</v>
      </c>
      <c r="D61" s="15" t="s">
        <v>58</v>
      </c>
      <c r="E61" s="15" t="s">
        <v>17</v>
      </c>
      <c r="F61" s="16">
        <v>586</v>
      </c>
      <c r="G61" s="16">
        <v>586</v>
      </c>
    </row>
    <row r="62" spans="1:7" ht="25.5" customHeight="1" x14ac:dyDescent="0.2">
      <c r="A62" s="18" t="s">
        <v>22</v>
      </c>
      <c r="B62" s="15" t="s">
        <v>8</v>
      </c>
      <c r="C62" s="15" t="s">
        <v>35</v>
      </c>
      <c r="D62" s="15" t="s">
        <v>58</v>
      </c>
      <c r="E62" s="15" t="s">
        <v>23</v>
      </c>
      <c r="F62" s="16">
        <v>45</v>
      </c>
      <c r="G62" s="16">
        <v>45</v>
      </c>
    </row>
    <row r="63" spans="1:7" ht="14.25" customHeight="1" x14ac:dyDescent="0.2">
      <c r="A63" s="21" t="s">
        <v>59</v>
      </c>
      <c r="B63" s="22" t="s">
        <v>8</v>
      </c>
      <c r="C63" s="22" t="s">
        <v>60</v>
      </c>
      <c r="D63" s="22"/>
      <c r="E63" s="22"/>
      <c r="F63" s="23">
        <f t="shared" ref="F63:G66" si="2">F64</f>
        <v>6</v>
      </c>
      <c r="G63" s="23">
        <f t="shared" si="2"/>
        <v>0</v>
      </c>
    </row>
    <row r="64" spans="1:7" ht="14.25" customHeight="1" x14ac:dyDescent="0.2">
      <c r="A64" s="21" t="s">
        <v>11</v>
      </c>
      <c r="B64" s="22" t="s">
        <v>8</v>
      </c>
      <c r="C64" s="22" t="s">
        <v>60</v>
      </c>
      <c r="D64" s="22" t="s">
        <v>12</v>
      </c>
      <c r="E64" s="22"/>
      <c r="F64" s="23">
        <f t="shared" si="2"/>
        <v>6</v>
      </c>
      <c r="G64" s="23">
        <f t="shared" si="2"/>
        <v>0</v>
      </c>
    </row>
    <row r="65" spans="1:7" ht="14.25" customHeight="1" x14ac:dyDescent="0.2">
      <c r="A65" s="18" t="s">
        <v>11</v>
      </c>
      <c r="B65" s="15" t="s">
        <v>8</v>
      </c>
      <c r="C65" s="15" t="s">
        <v>60</v>
      </c>
      <c r="D65" s="15" t="s">
        <v>13</v>
      </c>
      <c r="E65" s="15"/>
      <c r="F65" s="16">
        <f t="shared" si="2"/>
        <v>6</v>
      </c>
      <c r="G65" s="16">
        <f t="shared" si="2"/>
        <v>0</v>
      </c>
    </row>
    <row r="66" spans="1:7" ht="50.25" customHeight="1" x14ac:dyDescent="0.2">
      <c r="A66" s="20" t="s">
        <v>510</v>
      </c>
      <c r="B66" s="15" t="s">
        <v>8</v>
      </c>
      <c r="C66" s="15" t="s">
        <v>60</v>
      </c>
      <c r="D66" s="15" t="s">
        <v>61</v>
      </c>
      <c r="E66" s="15"/>
      <c r="F66" s="16">
        <f t="shared" si="2"/>
        <v>6</v>
      </c>
      <c r="G66" s="16">
        <f t="shared" si="2"/>
        <v>0</v>
      </c>
    </row>
    <row r="67" spans="1:7" ht="26.25" customHeight="1" x14ac:dyDescent="0.2">
      <c r="A67" s="18" t="s">
        <v>22</v>
      </c>
      <c r="B67" s="15" t="s">
        <v>8</v>
      </c>
      <c r="C67" s="15" t="s">
        <v>60</v>
      </c>
      <c r="D67" s="15" t="s">
        <v>61</v>
      </c>
      <c r="E67" s="15" t="s">
        <v>23</v>
      </c>
      <c r="F67" s="16">
        <v>6</v>
      </c>
      <c r="G67" s="16">
        <v>0</v>
      </c>
    </row>
    <row r="68" spans="1:7" ht="37.5" customHeight="1" x14ac:dyDescent="0.2">
      <c r="A68" s="21" t="s">
        <v>62</v>
      </c>
      <c r="B68" s="22" t="s">
        <v>8</v>
      </c>
      <c r="C68" s="22" t="s">
        <v>63</v>
      </c>
      <c r="D68" s="22"/>
      <c r="E68" s="22"/>
      <c r="F68" s="23">
        <f>F69</f>
        <v>19011</v>
      </c>
      <c r="G68" s="23">
        <f>G69</f>
        <v>19015</v>
      </c>
    </row>
    <row r="69" spans="1:7" ht="39" customHeight="1" x14ac:dyDescent="0.2">
      <c r="A69" s="21" t="s">
        <v>64</v>
      </c>
      <c r="B69" s="22" t="s">
        <v>8</v>
      </c>
      <c r="C69" s="22" t="s">
        <v>63</v>
      </c>
      <c r="D69" s="22" t="s">
        <v>65</v>
      </c>
      <c r="E69" s="22"/>
      <c r="F69" s="23">
        <f>F70+F79</f>
        <v>19011</v>
      </c>
      <c r="G69" s="23">
        <f>G70+G79</f>
        <v>19015</v>
      </c>
    </row>
    <row r="70" spans="1:7" ht="36" x14ac:dyDescent="0.2">
      <c r="A70" s="19" t="s">
        <v>66</v>
      </c>
      <c r="B70" s="15" t="s">
        <v>8</v>
      </c>
      <c r="C70" s="15" t="s">
        <v>63</v>
      </c>
      <c r="D70" s="15" t="s">
        <v>67</v>
      </c>
      <c r="E70" s="15"/>
      <c r="F70" s="16">
        <f>F71+F74+F77</f>
        <v>18912</v>
      </c>
      <c r="G70" s="16">
        <f>G71+G74+G77</f>
        <v>18912</v>
      </c>
    </row>
    <row r="71" spans="1:7" ht="24" x14ac:dyDescent="0.2">
      <c r="A71" s="18" t="s">
        <v>20</v>
      </c>
      <c r="B71" s="15" t="s">
        <v>8</v>
      </c>
      <c r="C71" s="15" t="s">
        <v>63</v>
      </c>
      <c r="D71" s="15" t="s">
        <v>68</v>
      </c>
      <c r="E71" s="15"/>
      <c r="F71" s="16">
        <f>F72+F73</f>
        <v>12671</v>
      </c>
      <c r="G71" s="16">
        <f>G72+G73</f>
        <v>12671</v>
      </c>
    </row>
    <row r="72" spans="1:7" ht="51.75" customHeight="1" x14ac:dyDescent="0.2">
      <c r="A72" s="18" t="s">
        <v>16</v>
      </c>
      <c r="B72" s="15" t="s">
        <v>8</v>
      </c>
      <c r="C72" s="15" t="s">
        <v>63</v>
      </c>
      <c r="D72" s="15" t="s">
        <v>68</v>
      </c>
      <c r="E72" s="15" t="s">
        <v>17</v>
      </c>
      <c r="F72" s="16">
        <v>12217</v>
      </c>
      <c r="G72" s="16">
        <v>12217</v>
      </c>
    </row>
    <row r="73" spans="1:7" ht="24" x14ac:dyDescent="0.2">
      <c r="A73" s="18" t="s">
        <v>22</v>
      </c>
      <c r="B73" s="15" t="s">
        <v>8</v>
      </c>
      <c r="C73" s="15" t="s">
        <v>63</v>
      </c>
      <c r="D73" s="15" t="s">
        <v>68</v>
      </c>
      <c r="E73" s="15" t="s">
        <v>23</v>
      </c>
      <c r="F73" s="16">
        <v>454</v>
      </c>
      <c r="G73" s="16">
        <v>454</v>
      </c>
    </row>
    <row r="74" spans="1:7" ht="77.25" customHeight="1" x14ac:dyDescent="0.2">
      <c r="A74" s="18" t="s">
        <v>69</v>
      </c>
      <c r="B74" s="15" t="s">
        <v>8</v>
      </c>
      <c r="C74" s="15" t="s">
        <v>63</v>
      </c>
      <c r="D74" s="15" t="s">
        <v>70</v>
      </c>
      <c r="E74" s="15"/>
      <c r="F74" s="16">
        <f>F75+F76</f>
        <v>5786</v>
      </c>
      <c r="G74" s="16">
        <f>G75+G76</f>
        <v>5786</v>
      </c>
    </row>
    <row r="75" spans="1:7" ht="48" x14ac:dyDescent="0.2">
      <c r="A75" s="18" t="s">
        <v>16</v>
      </c>
      <c r="B75" s="15" t="s">
        <v>8</v>
      </c>
      <c r="C75" s="15" t="s">
        <v>63</v>
      </c>
      <c r="D75" s="15" t="s">
        <v>70</v>
      </c>
      <c r="E75" s="15" t="s">
        <v>17</v>
      </c>
      <c r="F75" s="16">
        <v>5745</v>
      </c>
      <c r="G75" s="16">
        <v>5745</v>
      </c>
    </row>
    <row r="76" spans="1:7" ht="24" x14ac:dyDescent="0.2">
      <c r="A76" s="18" t="s">
        <v>22</v>
      </c>
      <c r="B76" s="15" t="s">
        <v>8</v>
      </c>
      <c r="C76" s="15" t="s">
        <v>63</v>
      </c>
      <c r="D76" s="15" t="s">
        <v>70</v>
      </c>
      <c r="E76" s="15" t="s">
        <v>23</v>
      </c>
      <c r="F76" s="16">
        <v>41</v>
      </c>
      <c r="G76" s="16">
        <v>41</v>
      </c>
    </row>
    <row r="77" spans="1:7" ht="48" x14ac:dyDescent="0.2">
      <c r="A77" s="18" t="s">
        <v>71</v>
      </c>
      <c r="B77" s="15" t="s">
        <v>8</v>
      </c>
      <c r="C77" s="15" t="s">
        <v>63</v>
      </c>
      <c r="D77" s="15" t="s">
        <v>72</v>
      </c>
      <c r="E77" s="15"/>
      <c r="F77" s="16">
        <f>F78</f>
        <v>455</v>
      </c>
      <c r="G77" s="16">
        <f>G78</f>
        <v>455</v>
      </c>
    </row>
    <row r="78" spans="1:7" ht="24" x14ac:dyDescent="0.2">
      <c r="A78" s="18" t="s">
        <v>22</v>
      </c>
      <c r="B78" s="15" t="s">
        <v>8</v>
      </c>
      <c r="C78" s="15" t="s">
        <v>63</v>
      </c>
      <c r="D78" s="15" t="s">
        <v>72</v>
      </c>
      <c r="E78" s="15" t="s">
        <v>23</v>
      </c>
      <c r="F78" s="16">
        <v>455</v>
      </c>
      <c r="G78" s="16">
        <v>455</v>
      </c>
    </row>
    <row r="79" spans="1:7" ht="24" x14ac:dyDescent="0.2">
      <c r="A79" s="19" t="s">
        <v>73</v>
      </c>
      <c r="B79" s="15" t="s">
        <v>8</v>
      </c>
      <c r="C79" s="15" t="s">
        <v>63</v>
      </c>
      <c r="D79" s="15" t="s">
        <v>74</v>
      </c>
      <c r="E79" s="15"/>
      <c r="F79" s="16">
        <f>F80</f>
        <v>99</v>
      </c>
      <c r="G79" s="16">
        <f>G80</f>
        <v>103</v>
      </c>
    </row>
    <row r="80" spans="1:7" ht="50.25" customHeight="1" x14ac:dyDescent="0.2">
      <c r="A80" s="18" t="s">
        <v>75</v>
      </c>
      <c r="B80" s="15" t="s">
        <v>8</v>
      </c>
      <c r="C80" s="15" t="s">
        <v>63</v>
      </c>
      <c r="D80" s="15" t="s">
        <v>76</v>
      </c>
      <c r="E80" s="15"/>
      <c r="F80" s="16">
        <f>F81</f>
        <v>99</v>
      </c>
      <c r="G80" s="16">
        <f>G81</f>
        <v>103</v>
      </c>
    </row>
    <row r="81" spans="1:7" ht="24" x14ac:dyDescent="0.2">
      <c r="A81" s="18" t="s">
        <v>22</v>
      </c>
      <c r="B81" s="15" t="s">
        <v>8</v>
      </c>
      <c r="C81" s="15" t="s">
        <v>63</v>
      </c>
      <c r="D81" s="15" t="s">
        <v>76</v>
      </c>
      <c r="E81" s="15" t="s">
        <v>23</v>
      </c>
      <c r="F81" s="16">
        <v>99</v>
      </c>
      <c r="G81" s="16">
        <v>103</v>
      </c>
    </row>
    <row r="82" spans="1:7" x14ac:dyDescent="0.2">
      <c r="A82" s="21" t="s">
        <v>77</v>
      </c>
      <c r="B82" s="22" t="s">
        <v>8</v>
      </c>
      <c r="C82" s="22" t="s">
        <v>78</v>
      </c>
      <c r="D82" s="22"/>
      <c r="E82" s="22"/>
      <c r="F82" s="23">
        <f t="shared" ref="F82:G85" si="3">F83</f>
        <v>3400</v>
      </c>
      <c r="G82" s="23">
        <f t="shared" si="3"/>
        <v>3400</v>
      </c>
    </row>
    <row r="83" spans="1:7" ht="40.5" customHeight="1" x14ac:dyDescent="0.2">
      <c r="A83" s="21" t="s">
        <v>64</v>
      </c>
      <c r="B83" s="22" t="s">
        <v>8</v>
      </c>
      <c r="C83" s="22" t="s">
        <v>78</v>
      </c>
      <c r="D83" s="22" t="s">
        <v>65</v>
      </c>
      <c r="E83" s="22"/>
      <c r="F83" s="23">
        <f t="shared" si="3"/>
        <v>3400</v>
      </c>
      <c r="G83" s="23">
        <f t="shared" si="3"/>
        <v>3400</v>
      </c>
    </row>
    <row r="84" spans="1:7" ht="24" x14ac:dyDescent="0.2">
      <c r="A84" s="19" t="s">
        <v>79</v>
      </c>
      <c r="B84" s="15" t="s">
        <v>8</v>
      </c>
      <c r="C84" s="15" t="s">
        <v>78</v>
      </c>
      <c r="D84" s="15" t="s">
        <v>80</v>
      </c>
      <c r="E84" s="15"/>
      <c r="F84" s="16">
        <f t="shared" si="3"/>
        <v>3400</v>
      </c>
      <c r="G84" s="16">
        <f t="shared" si="3"/>
        <v>3400</v>
      </c>
    </row>
    <row r="85" spans="1:7" ht="28.5" customHeight="1" x14ac:dyDescent="0.2">
      <c r="A85" s="18" t="s">
        <v>81</v>
      </c>
      <c r="B85" s="15" t="s">
        <v>8</v>
      </c>
      <c r="C85" s="15" t="s">
        <v>78</v>
      </c>
      <c r="D85" s="15" t="s">
        <v>82</v>
      </c>
      <c r="E85" s="15"/>
      <c r="F85" s="16">
        <f t="shared" si="3"/>
        <v>3400</v>
      </c>
      <c r="G85" s="16">
        <f t="shared" si="3"/>
        <v>3400</v>
      </c>
    </row>
    <row r="86" spans="1:7" x14ac:dyDescent="0.2">
      <c r="A86" s="18" t="s">
        <v>24</v>
      </c>
      <c r="B86" s="15" t="s">
        <v>8</v>
      </c>
      <c r="C86" s="15" t="s">
        <v>78</v>
      </c>
      <c r="D86" s="15" t="s">
        <v>82</v>
      </c>
      <c r="E86" s="15" t="s">
        <v>25</v>
      </c>
      <c r="F86" s="16">
        <v>3400</v>
      </c>
      <c r="G86" s="16">
        <v>3400</v>
      </c>
    </row>
    <row r="87" spans="1:7" s="17" customFormat="1" ht="15" customHeight="1" x14ac:dyDescent="0.15">
      <c r="A87" s="21" t="s">
        <v>83</v>
      </c>
      <c r="B87" s="22" t="s">
        <v>8</v>
      </c>
      <c r="C87" s="22" t="s">
        <v>84</v>
      </c>
      <c r="D87" s="22"/>
      <c r="E87" s="22"/>
      <c r="F87" s="23">
        <f>F88+F107+F97+F103</f>
        <v>42776</v>
      </c>
      <c r="G87" s="23">
        <f>G88+G107+G97+G103</f>
        <v>42823</v>
      </c>
    </row>
    <row r="88" spans="1:7" ht="12.75" customHeight="1" x14ac:dyDescent="0.2">
      <c r="A88" s="21" t="s">
        <v>11</v>
      </c>
      <c r="B88" s="22" t="s">
        <v>8</v>
      </c>
      <c r="C88" s="22" t="s">
        <v>84</v>
      </c>
      <c r="D88" s="22" t="s">
        <v>12</v>
      </c>
      <c r="E88" s="22"/>
      <c r="F88" s="23">
        <f>F89</f>
        <v>41921</v>
      </c>
      <c r="G88" s="23">
        <f>G89</f>
        <v>41968</v>
      </c>
    </row>
    <row r="89" spans="1:7" ht="12.75" customHeight="1" x14ac:dyDescent="0.2">
      <c r="A89" s="18" t="s">
        <v>11</v>
      </c>
      <c r="B89" s="15" t="s">
        <v>8</v>
      </c>
      <c r="C89" s="15" t="s">
        <v>84</v>
      </c>
      <c r="D89" s="15" t="s">
        <v>13</v>
      </c>
      <c r="E89" s="15"/>
      <c r="F89" s="16">
        <f>F90+F92+F95</f>
        <v>41921</v>
      </c>
      <c r="G89" s="16">
        <f>G90+G92+G95</f>
        <v>41968</v>
      </c>
    </row>
    <row r="90" spans="1:7" ht="24.75" customHeight="1" x14ac:dyDescent="0.2">
      <c r="A90" s="18" t="s">
        <v>85</v>
      </c>
      <c r="B90" s="15" t="s">
        <v>8</v>
      </c>
      <c r="C90" s="15" t="s">
        <v>84</v>
      </c>
      <c r="D90" s="15" t="s">
        <v>86</v>
      </c>
      <c r="E90" s="15"/>
      <c r="F90" s="16">
        <f>F91</f>
        <v>41639</v>
      </c>
      <c r="G90" s="16">
        <f>G91</f>
        <v>41686</v>
      </c>
    </row>
    <row r="91" spans="1:7" ht="26.25" customHeight="1" x14ac:dyDescent="0.2">
      <c r="A91" s="18" t="s">
        <v>87</v>
      </c>
      <c r="B91" s="15" t="s">
        <v>8</v>
      </c>
      <c r="C91" s="15" t="s">
        <v>84</v>
      </c>
      <c r="D91" s="15" t="s">
        <v>86</v>
      </c>
      <c r="E91" s="15" t="s">
        <v>88</v>
      </c>
      <c r="F91" s="16">
        <v>41639</v>
      </c>
      <c r="G91" s="16">
        <v>41686</v>
      </c>
    </row>
    <row r="92" spans="1:7" ht="15" customHeight="1" x14ac:dyDescent="0.2">
      <c r="A92" s="20" t="s">
        <v>89</v>
      </c>
      <c r="B92" s="15" t="s">
        <v>8</v>
      </c>
      <c r="C92" s="15" t="s">
        <v>84</v>
      </c>
      <c r="D92" s="15" t="s">
        <v>90</v>
      </c>
      <c r="E92" s="15"/>
      <c r="F92" s="16">
        <f>F93+F94</f>
        <v>282</v>
      </c>
      <c r="G92" s="16">
        <f>G93+G94</f>
        <v>282</v>
      </c>
    </row>
    <row r="93" spans="1:7" ht="29.25" customHeight="1" x14ac:dyDescent="0.2">
      <c r="A93" s="20" t="s">
        <v>22</v>
      </c>
      <c r="B93" s="15" t="s">
        <v>8</v>
      </c>
      <c r="C93" s="15" t="s">
        <v>84</v>
      </c>
      <c r="D93" s="15" t="s">
        <v>90</v>
      </c>
      <c r="E93" s="15" t="s">
        <v>23</v>
      </c>
      <c r="F93" s="16">
        <v>282</v>
      </c>
      <c r="G93" s="16">
        <v>282</v>
      </c>
    </row>
    <row r="94" spans="1:7" ht="12" hidden="1" customHeight="1" x14ac:dyDescent="0.2">
      <c r="A94" s="18" t="s">
        <v>24</v>
      </c>
      <c r="B94" s="15" t="s">
        <v>8</v>
      </c>
      <c r="C94" s="15" t="s">
        <v>84</v>
      </c>
      <c r="D94" s="15" t="s">
        <v>90</v>
      </c>
      <c r="E94" s="15" t="s">
        <v>25</v>
      </c>
      <c r="F94" s="16"/>
      <c r="G94" s="16"/>
    </row>
    <row r="95" spans="1:7" ht="12" hidden="1" customHeight="1" x14ac:dyDescent="0.2">
      <c r="A95" s="18" t="s">
        <v>91</v>
      </c>
      <c r="B95" s="15" t="s">
        <v>8</v>
      </c>
      <c r="C95" s="15" t="s">
        <v>84</v>
      </c>
      <c r="D95" s="15" t="s">
        <v>92</v>
      </c>
      <c r="E95" s="15"/>
      <c r="F95" s="16">
        <f>F96</f>
        <v>0</v>
      </c>
      <c r="G95" s="16">
        <f>G96</f>
        <v>0</v>
      </c>
    </row>
    <row r="96" spans="1:7" ht="27.75" hidden="1" customHeight="1" x14ac:dyDescent="0.2">
      <c r="A96" s="18" t="s">
        <v>22</v>
      </c>
      <c r="B96" s="15" t="s">
        <v>8</v>
      </c>
      <c r="C96" s="15" t="s">
        <v>84</v>
      </c>
      <c r="D96" s="15" t="s">
        <v>92</v>
      </c>
      <c r="E96" s="15" t="s">
        <v>23</v>
      </c>
      <c r="F96" s="16"/>
      <c r="G96" s="16"/>
    </row>
    <row r="97" spans="1:7" ht="24" x14ac:dyDescent="0.2">
      <c r="A97" s="21" t="s">
        <v>93</v>
      </c>
      <c r="B97" s="22" t="s">
        <v>8</v>
      </c>
      <c r="C97" s="22" t="s">
        <v>84</v>
      </c>
      <c r="D97" s="22" t="s">
        <v>94</v>
      </c>
      <c r="E97" s="22"/>
      <c r="F97" s="23">
        <f>F98</f>
        <v>420</v>
      </c>
      <c r="G97" s="23">
        <f>G98</f>
        <v>420</v>
      </c>
    </row>
    <row r="98" spans="1:7" ht="24" x14ac:dyDescent="0.2">
      <c r="A98" s="19" t="s">
        <v>95</v>
      </c>
      <c r="B98" s="15" t="s">
        <v>8</v>
      </c>
      <c r="C98" s="15" t="s">
        <v>84</v>
      </c>
      <c r="D98" s="15" t="s">
        <v>96</v>
      </c>
      <c r="E98" s="15"/>
      <c r="F98" s="16">
        <f>F99+F101</f>
        <v>420</v>
      </c>
      <c r="G98" s="16">
        <f>G99+G101</f>
        <v>420</v>
      </c>
    </row>
    <row r="99" spans="1:7" ht="36" x14ac:dyDescent="0.2">
      <c r="A99" s="18" t="s">
        <v>97</v>
      </c>
      <c r="B99" s="15" t="s">
        <v>8</v>
      </c>
      <c r="C99" s="15" t="s">
        <v>84</v>
      </c>
      <c r="D99" s="15" t="s">
        <v>98</v>
      </c>
      <c r="E99" s="15"/>
      <c r="F99" s="16">
        <f>F100</f>
        <v>20</v>
      </c>
      <c r="G99" s="16">
        <f>G100</f>
        <v>20</v>
      </c>
    </row>
    <row r="100" spans="1:7" x14ac:dyDescent="0.2">
      <c r="A100" s="18" t="s">
        <v>99</v>
      </c>
      <c r="B100" s="15" t="s">
        <v>8</v>
      </c>
      <c r="C100" s="15" t="s">
        <v>84</v>
      </c>
      <c r="D100" s="15" t="s">
        <v>98</v>
      </c>
      <c r="E100" s="15" t="s">
        <v>100</v>
      </c>
      <c r="F100" s="16">
        <v>20</v>
      </c>
      <c r="G100" s="16">
        <v>20</v>
      </c>
    </row>
    <row r="101" spans="1:7" x14ac:dyDescent="0.2">
      <c r="A101" s="18" t="s">
        <v>101</v>
      </c>
      <c r="B101" s="15" t="s">
        <v>8</v>
      </c>
      <c r="C101" s="15" t="s">
        <v>84</v>
      </c>
      <c r="D101" s="15" t="s">
        <v>102</v>
      </c>
      <c r="E101" s="15"/>
      <c r="F101" s="16">
        <f>F102</f>
        <v>400</v>
      </c>
      <c r="G101" s="16">
        <f>G102</f>
        <v>400</v>
      </c>
    </row>
    <row r="102" spans="1:7" ht="24" x14ac:dyDescent="0.2">
      <c r="A102" s="18" t="s">
        <v>87</v>
      </c>
      <c r="B102" s="15" t="s">
        <v>8</v>
      </c>
      <c r="C102" s="15" t="s">
        <v>84</v>
      </c>
      <c r="D102" s="15" t="s">
        <v>102</v>
      </c>
      <c r="E102" s="15" t="s">
        <v>88</v>
      </c>
      <c r="F102" s="16">
        <v>400</v>
      </c>
      <c r="G102" s="16">
        <v>400</v>
      </c>
    </row>
    <row r="103" spans="1:7" ht="60" x14ac:dyDescent="0.2">
      <c r="A103" s="21" t="s">
        <v>288</v>
      </c>
      <c r="B103" s="22" t="s">
        <v>8</v>
      </c>
      <c r="C103" s="22" t="s">
        <v>84</v>
      </c>
      <c r="D103" s="22" t="s">
        <v>289</v>
      </c>
      <c r="E103" s="22"/>
      <c r="F103" s="23">
        <f t="shared" ref="F103:G105" si="4">F104</f>
        <v>35</v>
      </c>
      <c r="G103" s="23">
        <f t="shared" si="4"/>
        <v>35</v>
      </c>
    </row>
    <row r="104" spans="1:7" ht="36" x14ac:dyDescent="0.2">
      <c r="A104" s="18" t="s">
        <v>513</v>
      </c>
      <c r="B104" s="15" t="s">
        <v>8</v>
      </c>
      <c r="C104" s="15" t="s">
        <v>84</v>
      </c>
      <c r="D104" s="15" t="s">
        <v>515</v>
      </c>
      <c r="E104" s="15"/>
      <c r="F104" s="16">
        <f t="shared" si="4"/>
        <v>35</v>
      </c>
      <c r="G104" s="16">
        <f t="shared" si="4"/>
        <v>35</v>
      </c>
    </row>
    <row r="105" spans="1:7" ht="72" x14ac:dyDescent="0.2">
      <c r="A105" s="18" t="s">
        <v>514</v>
      </c>
      <c r="B105" s="15" t="s">
        <v>8</v>
      </c>
      <c r="C105" s="15" t="s">
        <v>84</v>
      </c>
      <c r="D105" s="15" t="s">
        <v>516</v>
      </c>
      <c r="E105" s="15"/>
      <c r="F105" s="16">
        <f t="shared" si="4"/>
        <v>35</v>
      </c>
      <c r="G105" s="16">
        <f t="shared" si="4"/>
        <v>35</v>
      </c>
    </row>
    <row r="106" spans="1:7" ht="24" x14ac:dyDescent="0.2">
      <c r="A106" s="18" t="s">
        <v>22</v>
      </c>
      <c r="B106" s="15" t="s">
        <v>8</v>
      </c>
      <c r="C106" s="15" t="s">
        <v>84</v>
      </c>
      <c r="D106" s="15" t="s">
        <v>516</v>
      </c>
      <c r="E106" s="15" t="s">
        <v>23</v>
      </c>
      <c r="F106" s="16">
        <v>35</v>
      </c>
      <c r="G106" s="16">
        <v>35</v>
      </c>
    </row>
    <row r="107" spans="1:7" ht="36.75" customHeight="1" x14ac:dyDescent="0.2">
      <c r="A107" s="21" t="s">
        <v>64</v>
      </c>
      <c r="B107" s="22" t="s">
        <v>8</v>
      </c>
      <c r="C107" s="22" t="s">
        <v>84</v>
      </c>
      <c r="D107" s="22" t="s">
        <v>65</v>
      </c>
      <c r="E107" s="22"/>
      <c r="F107" s="23">
        <f t="shared" ref="F107:G109" si="5">F108</f>
        <v>400</v>
      </c>
      <c r="G107" s="23">
        <f t="shared" si="5"/>
        <v>400</v>
      </c>
    </row>
    <row r="108" spans="1:7" ht="36" x14ac:dyDescent="0.2">
      <c r="A108" s="19" t="s">
        <v>103</v>
      </c>
      <c r="B108" s="15" t="s">
        <v>8</v>
      </c>
      <c r="C108" s="15" t="s">
        <v>84</v>
      </c>
      <c r="D108" s="15" t="s">
        <v>104</v>
      </c>
      <c r="E108" s="15"/>
      <c r="F108" s="16">
        <f t="shared" si="5"/>
        <v>400</v>
      </c>
      <c r="G108" s="16">
        <f t="shared" si="5"/>
        <v>400</v>
      </c>
    </row>
    <row r="109" spans="1:7" ht="24" x14ac:dyDescent="0.2">
      <c r="A109" s="18" t="s">
        <v>105</v>
      </c>
      <c r="B109" s="15" t="s">
        <v>8</v>
      </c>
      <c r="C109" s="15" t="s">
        <v>84</v>
      </c>
      <c r="D109" s="15" t="s">
        <v>106</v>
      </c>
      <c r="E109" s="15"/>
      <c r="F109" s="16">
        <f t="shared" si="5"/>
        <v>400</v>
      </c>
      <c r="G109" s="16">
        <f t="shared" si="5"/>
        <v>400</v>
      </c>
    </row>
    <row r="110" spans="1:7" x14ac:dyDescent="0.2">
      <c r="A110" s="18" t="s">
        <v>24</v>
      </c>
      <c r="B110" s="15" t="s">
        <v>8</v>
      </c>
      <c r="C110" s="15" t="s">
        <v>84</v>
      </c>
      <c r="D110" s="15" t="s">
        <v>106</v>
      </c>
      <c r="E110" s="15" t="s">
        <v>25</v>
      </c>
      <c r="F110" s="16">
        <v>400</v>
      </c>
      <c r="G110" s="16">
        <v>400</v>
      </c>
    </row>
    <row r="111" spans="1:7" ht="12" customHeight="1" x14ac:dyDescent="0.2">
      <c r="A111" s="21" t="s">
        <v>107</v>
      </c>
      <c r="B111" s="22" t="s">
        <v>108</v>
      </c>
      <c r="C111" s="22"/>
      <c r="D111" s="22"/>
      <c r="E111" s="22"/>
      <c r="F111" s="23">
        <f t="shared" ref="F111:G115" si="6">F112</f>
        <v>7</v>
      </c>
      <c r="G111" s="23">
        <f t="shared" si="6"/>
        <v>15</v>
      </c>
    </row>
    <row r="112" spans="1:7" ht="14.25" customHeight="1" x14ac:dyDescent="0.2">
      <c r="A112" s="21" t="s">
        <v>109</v>
      </c>
      <c r="B112" s="22" t="s">
        <v>108</v>
      </c>
      <c r="C112" s="22" t="s">
        <v>110</v>
      </c>
      <c r="D112" s="22"/>
      <c r="E112" s="22"/>
      <c r="F112" s="23">
        <f t="shared" si="6"/>
        <v>7</v>
      </c>
      <c r="G112" s="23">
        <f t="shared" si="6"/>
        <v>15</v>
      </c>
    </row>
    <row r="113" spans="1:7" ht="13.5" customHeight="1" x14ac:dyDescent="0.2">
      <c r="A113" s="21" t="s">
        <v>11</v>
      </c>
      <c r="B113" s="22" t="s">
        <v>108</v>
      </c>
      <c r="C113" s="22" t="s">
        <v>110</v>
      </c>
      <c r="D113" s="22" t="s">
        <v>12</v>
      </c>
      <c r="E113" s="22"/>
      <c r="F113" s="23">
        <f t="shared" si="6"/>
        <v>7</v>
      </c>
      <c r="G113" s="23">
        <f t="shared" si="6"/>
        <v>15</v>
      </c>
    </row>
    <row r="114" spans="1:7" ht="13.5" customHeight="1" x14ac:dyDescent="0.2">
      <c r="A114" s="18" t="s">
        <v>11</v>
      </c>
      <c r="B114" s="15" t="s">
        <v>108</v>
      </c>
      <c r="C114" s="15" t="s">
        <v>110</v>
      </c>
      <c r="D114" s="15" t="s">
        <v>13</v>
      </c>
      <c r="E114" s="15"/>
      <c r="F114" s="16">
        <f t="shared" si="6"/>
        <v>7</v>
      </c>
      <c r="G114" s="16">
        <f t="shared" si="6"/>
        <v>15</v>
      </c>
    </row>
    <row r="115" spans="1:7" ht="16.5" customHeight="1" x14ac:dyDescent="0.2">
      <c r="A115" s="18" t="s">
        <v>111</v>
      </c>
      <c r="B115" s="15" t="s">
        <v>108</v>
      </c>
      <c r="C115" s="15" t="s">
        <v>110</v>
      </c>
      <c r="D115" s="15" t="s">
        <v>112</v>
      </c>
      <c r="E115" s="15"/>
      <c r="F115" s="16">
        <f t="shared" si="6"/>
        <v>7</v>
      </c>
      <c r="G115" s="16">
        <f t="shared" si="6"/>
        <v>15</v>
      </c>
    </row>
    <row r="116" spans="1:7" ht="23.25" customHeight="1" x14ac:dyDescent="0.2">
      <c r="A116" s="18" t="s">
        <v>22</v>
      </c>
      <c r="B116" s="15" t="s">
        <v>108</v>
      </c>
      <c r="C116" s="15" t="s">
        <v>110</v>
      </c>
      <c r="D116" s="15" t="s">
        <v>112</v>
      </c>
      <c r="E116" s="15" t="s">
        <v>23</v>
      </c>
      <c r="F116" s="16">
        <v>7</v>
      </c>
      <c r="G116" s="16">
        <v>15</v>
      </c>
    </row>
    <row r="117" spans="1:7" ht="24" x14ac:dyDescent="0.2">
      <c r="A117" s="21" t="s">
        <v>113</v>
      </c>
      <c r="B117" s="22" t="s">
        <v>114</v>
      </c>
      <c r="C117" s="22"/>
      <c r="D117" s="22"/>
      <c r="E117" s="22"/>
      <c r="F117" s="23">
        <f>F127+F118</f>
        <v>4211</v>
      </c>
      <c r="G117" s="23">
        <f>G127+G118</f>
        <v>6171</v>
      </c>
    </row>
    <row r="118" spans="1:7" x14ac:dyDescent="0.2">
      <c r="A118" s="21" t="s">
        <v>115</v>
      </c>
      <c r="B118" s="22" t="s">
        <v>114</v>
      </c>
      <c r="C118" s="22" t="s">
        <v>116</v>
      </c>
      <c r="D118" s="22"/>
      <c r="E118" s="22"/>
      <c r="F118" s="23">
        <f>F119+F123</f>
        <v>250</v>
      </c>
      <c r="G118" s="23">
        <f>G119+G123</f>
        <v>530</v>
      </c>
    </row>
    <row r="119" spans="1:7" x14ac:dyDescent="0.2">
      <c r="A119" s="21" t="s">
        <v>11</v>
      </c>
      <c r="B119" s="22" t="s">
        <v>114</v>
      </c>
      <c r="C119" s="22" t="s">
        <v>116</v>
      </c>
      <c r="D119" s="22" t="s">
        <v>12</v>
      </c>
      <c r="E119" s="22"/>
      <c r="F119" s="16">
        <f t="shared" ref="F119:G121" si="7">F120</f>
        <v>250</v>
      </c>
      <c r="G119" s="16">
        <f t="shared" si="7"/>
        <v>530</v>
      </c>
    </row>
    <row r="120" spans="1:7" x14ac:dyDescent="0.2">
      <c r="A120" s="18" t="s">
        <v>11</v>
      </c>
      <c r="B120" s="15" t="s">
        <v>114</v>
      </c>
      <c r="C120" s="15" t="s">
        <v>116</v>
      </c>
      <c r="D120" s="15" t="s">
        <v>13</v>
      </c>
      <c r="E120" s="15"/>
      <c r="F120" s="16">
        <f t="shared" si="7"/>
        <v>250</v>
      </c>
      <c r="G120" s="16">
        <f t="shared" si="7"/>
        <v>530</v>
      </c>
    </row>
    <row r="121" spans="1:7" x14ac:dyDescent="0.2">
      <c r="A121" s="18" t="s">
        <v>556</v>
      </c>
      <c r="B121" s="15" t="s">
        <v>114</v>
      </c>
      <c r="C121" s="15" t="s">
        <v>116</v>
      </c>
      <c r="D121" s="15" t="s">
        <v>118</v>
      </c>
      <c r="E121" s="15"/>
      <c r="F121" s="16">
        <f t="shared" si="7"/>
        <v>250</v>
      </c>
      <c r="G121" s="16">
        <f t="shared" si="7"/>
        <v>530</v>
      </c>
    </row>
    <row r="122" spans="1:7" ht="24" x14ac:dyDescent="0.2">
      <c r="A122" s="18" t="s">
        <v>22</v>
      </c>
      <c r="B122" s="15" t="s">
        <v>114</v>
      </c>
      <c r="C122" s="15" t="s">
        <v>116</v>
      </c>
      <c r="D122" s="15" t="s">
        <v>118</v>
      </c>
      <c r="E122" s="15" t="s">
        <v>23</v>
      </c>
      <c r="F122" s="16">
        <v>250</v>
      </c>
      <c r="G122" s="16">
        <v>530</v>
      </c>
    </row>
    <row r="123" spans="1:7" ht="40.5" hidden="1" customHeight="1" x14ac:dyDescent="0.2">
      <c r="A123" s="21" t="s">
        <v>64</v>
      </c>
      <c r="B123" s="22" t="s">
        <v>114</v>
      </c>
      <c r="C123" s="22" t="s">
        <v>116</v>
      </c>
      <c r="D123" s="22" t="s">
        <v>65</v>
      </c>
      <c r="E123" s="22"/>
      <c r="F123" s="23">
        <f t="shared" ref="F123:G125" si="8">F124</f>
        <v>0</v>
      </c>
      <c r="G123" s="23">
        <f t="shared" si="8"/>
        <v>0</v>
      </c>
    </row>
    <row r="124" spans="1:7" ht="24" hidden="1" x14ac:dyDescent="0.2">
      <c r="A124" s="19" t="s">
        <v>79</v>
      </c>
      <c r="B124" s="15" t="s">
        <v>114</v>
      </c>
      <c r="C124" s="15" t="s">
        <v>116</v>
      </c>
      <c r="D124" s="15" t="s">
        <v>80</v>
      </c>
      <c r="E124" s="15"/>
      <c r="F124" s="16">
        <f t="shared" si="8"/>
        <v>0</v>
      </c>
      <c r="G124" s="16">
        <f t="shared" si="8"/>
        <v>0</v>
      </c>
    </row>
    <row r="125" spans="1:7" ht="28.5" hidden="1" customHeight="1" x14ac:dyDescent="0.2">
      <c r="A125" s="18" t="s">
        <v>81</v>
      </c>
      <c r="B125" s="15" t="s">
        <v>114</v>
      </c>
      <c r="C125" s="15" t="s">
        <v>116</v>
      </c>
      <c r="D125" s="15" t="s">
        <v>82</v>
      </c>
      <c r="E125" s="15"/>
      <c r="F125" s="16">
        <f t="shared" si="8"/>
        <v>0</v>
      </c>
      <c r="G125" s="16">
        <f t="shared" si="8"/>
        <v>0</v>
      </c>
    </row>
    <row r="126" spans="1:7" hidden="1" x14ac:dyDescent="0.2">
      <c r="A126" s="18" t="s">
        <v>99</v>
      </c>
      <c r="B126" s="15" t="s">
        <v>114</v>
      </c>
      <c r="C126" s="15" t="s">
        <v>116</v>
      </c>
      <c r="D126" s="15" t="s">
        <v>82</v>
      </c>
      <c r="E126" s="15" t="s">
        <v>100</v>
      </c>
      <c r="F126" s="16"/>
      <c r="G126" s="16"/>
    </row>
    <row r="127" spans="1:7" ht="36" x14ac:dyDescent="0.2">
      <c r="A127" s="21" t="s">
        <v>119</v>
      </c>
      <c r="B127" s="22" t="s">
        <v>114</v>
      </c>
      <c r="C127" s="22" t="s">
        <v>120</v>
      </c>
      <c r="D127" s="22"/>
      <c r="E127" s="22"/>
      <c r="F127" s="23">
        <f>F128+F138+F144</f>
        <v>3961</v>
      </c>
      <c r="G127" s="23">
        <f>G128+G138+G144</f>
        <v>5641</v>
      </c>
    </row>
    <row r="128" spans="1:7" ht="15" customHeight="1" x14ac:dyDescent="0.2">
      <c r="A128" s="21" t="s">
        <v>11</v>
      </c>
      <c r="B128" s="22" t="s">
        <v>114</v>
      </c>
      <c r="C128" s="22" t="s">
        <v>120</v>
      </c>
      <c r="D128" s="22" t="s">
        <v>12</v>
      </c>
      <c r="E128" s="22"/>
      <c r="F128" s="23">
        <f>F129</f>
        <v>2400</v>
      </c>
      <c r="G128" s="23">
        <f>G129</f>
        <v>4080</v>
      </c>
    </row>
    <row r="129" spans="1:7" x14ac:dyDescent="0.2">
      <c r="A129" s="18" t="s">
        <v>11</v>
      </c>
      <c r="B129" s="15" t="s">
        <v>114</v>
      </c>
      <c r="C129" s="15" t="s">
        <v>120</v>
      </c>
      <c r="D129" s="15" t="s">
        <v>13</v>
      </c>
      <c r="E129" s="15"/>
      <c r="F129" s="16">
        <f>F130+F132+F134+F136</f>
        <v>2400</v>
      </c>
      <c r="G129" s="16">
        <f>G130+G132+G134+G136</f>
        <v>4080</v>
      </c>
    </row>
    <row r="130" spans="1:7" ht="24" x14ac:dyDescent="0.2">
      <c r="A130" s="18" t="s">
        <v>121</v>
      </c>
      <c r="B130" s="15" t="s">
        <v>114</v>
      </c>
      <c r="C130" s="15" t="s">
        <v>120</v>
      </c>
      <c r="D130" s="15" t="s">
        <v>122</v>
      </c>
      <c r="E130" s="15"/>
      <c r="F130" s="16">
        <f>F131</f>
        <v>1100</v>
      </c>
      <c r="G130" s="16">
        <f>G131</f>
        <v>2220</v>
      </c>
    </row>
    <row r="131" spans="1:7" ht="24" customHeight="1" x14ac:dyDescent="0.2">
      <c r="A131" s="18" t="s">
        <v>22</v>
      </c>
      <c r="B131" s="15" t="s">
        <v>114</v>
      </c>
      <c r="C131" s="15" t="s">
        <v>120</v>
      </c>
      <c r="D131" s="15" t="s">
        <v>122</v>
      </c>
      <c r="E131" s="15" t="s">
        <v>23</v>
      </c>
      <c r="F131" s="16">
        <v>1100</v>
      </c>
      <c r="G131" s="16">
        <v>2220</v>
      </c>
    </row>
    <row r="132" spans="1:7" hidden="1" x14ac:dyDescent="0.2">
      <c r="A132" s="18" t="s">
        <v>117</v>
      </c>
      <c r="B132" s="15" t="s">
        <v>114</v>
      </c>
      <c r="C132" s="15" t="s">
        <v>120</v>
      </c>
      <c r="D132" s="15" t="s">
        <v>118</v>
      </c>
      <c r="E132" s="15"/>
      <c r="F132" s="16">
        <f>F133</f>
        <v>0</v>
      </c>
      <c r="G132" s="16">
        <f>G133</f>
        <v>0</v>
      </c>
    </row>
    <row r="133" spans="1:7" ht="24" hidden="1" x14ac:dyDescent="0.2">
      <c r="A133" s="18" t="s">
        <v>22</v>
      </c>
      <c r="B133" s="15" t="s">
        <v>114</v>
      </c>
      <c r="C133" s="15" t="s">
        <v>120</v>
      </c>
      <c r="D133" s="15" t="s">
        <v>118</v>
      </c>
      <c r="E133" s="15" t="s">
        <v>23</v>
      </c>
      <c r="F133" s="16">
        <f>50-50</f>
        <v>0</v>
      </c>
      <c r="G133" s="16">
        <f>50-50</f>
        <v>0</v>
      </c>
    </row>
    <row r="134" spans="1:7" ht="36" x14ac:dyDescent="0.2">
      <c r="A134" s="18" t="s">
        <v>123</v>
      </c>
      <c r="B134" s="15" t="s">
        <v>114</v>
      </c>
      <c r="C134" s="15" t="s">
        <v>120</v>
      </c>
      <c r="D134" s="15" t="s">
        <v>124</v>
      </c>
      <c r="E134" s="15"/>
      <c r="F134" s="16">
        <f>F135</f>
        <v>1300</v>
      </c>
      <c r="G134" s="16">
        <f>G135</f>
        <v>1860</v>
      </c>
    </row>
    <row r="135" spans="1:7" ht="24" x14ac:dyDescent="0.2">
      <c r="A135" s="18" t="s">
        <v>22</v>
      </c>
      <c r="B135" s="15" t="s">
        <v>114</v>
      </c>
      <c r="C135" s="15" t="s">
        <v>120</v>
      </c>
      <c r="D135" s="15" t="s">
        <v>124</v>
      </c>
      <c r="E135" s="15" t="s">
        <v>23</v>
      </c>
      <c r="F135" s="16">
        <v>1300</v>
      </c>
      <c r="G135" s="16">
        <v>1860</v>
      </c>
    </row>
    <row r="136" spans="1:7" ht="60" hidden="1" x14ac:dyDescent="0.2">
      <c r="A136" s="29" t="s">
        <v>125</v>
      </c>
      <c r="B136" s="15" t="s">
        <v>114</v>
      </c>
      <c r="C136" s="15" t="s">
        <v>120</v>
      </c>
      <c r="D136" s="15" t="s">
        <v>126</v>
      </c>
      <c r="E136" s="15"/>
      <c r="F136" s="16">
        <f>F137</f>
        <v>0</v>
      </c>
      <c r="G136" s="16">
        <f>G137</f>
        <v>0</v>
      </c>
    </row>
    <row r="137" spans="1:7" ht="24" hidden="1" x14ac:dyDescent="0.2">
      <c r="A137" s="18" t="s">
        <v>22</v>
      </c>
      <c r="B137" s="15" t="s">
        <v>114</v>
      </c>
      <c r="C137" s="15" t="s">
        <v>120</v>
      </c>
      <c r="D137" s="15" t="s">
        <v>126</v>
      </c>
      <c r="E137" s="15" t="s">
        <v>23</v>
      </c>
      <c r="F137" s="16"/>
      <c r="G137" s="16"/>
    </row>
    <row r="138" spans="1:7" ht="24" x14ac:dyDescent="0.2">
      <c r="A138" s="21" t="s">
        <v>93</v>
      </c>
      <c r="B138" s="22" t="s">
        <v>114</v>
      </c>
      <c r="C138" s="22" t="s">
        <v>120</v>
      </c>
      <c r="D138" s="22" t="s">
        <v>94</v>
      </c>
      <c r="E138" s="22"/>
      <c r="F138" s="23">
        <f>F139</f>
        <v>1561</v>
      </c>
      <c r="G138" s="23">
        <f>G139</f>
        <v>1561</v>
      </c>
    </row>
    <row r="139" spans="1:7" ht="24" x14ac:dyDescent="0.2">
      <c r="A139" s="19" t="s">
        <v>95</v>
      </c>
      <c r="B139" s="15" t="s">
        <v>114</v>
      </c>
      <c r="C139" s="15" t="s">
        <v>120</v>
      </c>
      <c r="D139" s="15" t="s">
        <v>96</v>
      </c>
      <c r="E139" s="15"/>
      <c r="F139" s="16">
        <f>F140+F142</f>
        <v>1561</v>
      </c>
      <c r="G139" s="16">
        <f>G140+G142</f>
        <v>1561</v>
      </c>
    </row>
    <row r="140" spans="1:7" ht="36" hidden="1" x14ac:dyDescent="0.2">
      <c r="A140" s="18" t="s">
        <v>97</v>
      </c>
      <c r="B140" s="15" t="s">
        <v>114</v>
      </c>
      <c r="C140" s="15" t="s">
        <v>120</v>
      </c>
      <c r="D140" s="15" t="s">
        <v>98</v>
      </c>
      <c r="E140" s="15"/>
      <c r="F140" s="16">
        <f>F141</f>
        <v>0</v>
      </c>
      <c r="G140" s="16">
        <f>G141</f>
        <v>0</v>
      </c>
    </row>
    <row r="141" spans="1:7" hidden="1" x14ac:dyDescent="0.2">
      <c r="A141" s="18" t="s">
        <v>99</v>
      </c>
      <c r="B141" s="15" t="s">
        <v>114</v>
      </c>
      <c r="C141" s="15" t="s">
        <v>120</v>
      </c>
      <c r="D141" s="15" t="s">
        <v>98</v>
      </c>
      <c r="E141" s="15" t="s">
        <v>100</v>
      </c>
      <c r="F141" s="16">
        <f>20+190-210</f>
        <v>0</v>
      </c>
      <c r="G141" s="16">
        <f>20+190-210</f>
        <v>0</v>
      </c>
    </row>
    <row r="142" spans="1:7" ht="38.25" customHeight="1" x14ac:dyDescent="0.2">
      <c r="A142" s="18" t="s">
        <v>511</v>
      </c>
      <c r="B142" s="15" t="s">
        <v>114</v>
      </c>
      <c r="C142" s="15" t="s">
        <v>120</v>
      </c>
      <c r="D142" s="15" t="s">
        <v>127</v>
      </c>
      <c r="E142" s="15"/>
      <c r="F142" s="16">
        <f>F143</f>
        <v>1561</v>
      </c>
      <c r="G142" s="16">
        <f>G143</f>
        <v>1561</v>
      </c>
    </row>
    <row r="143" spans="1:7" x14ac:dyDescent="0.2">
      <c r="A143" s="18" t="s">
        <v>99</v>
      </c>
      <c r="B143" s="15" t="s">
        <v>114</v>
      </c>
      <c r="C143" s="15" t="s">
        <v>120</v>
      </c>
      <c r="D143" s="15" t="s">
        <v>127</v>
      </c>
      <c r="E143" s="15" t="s">
        <v>100</v>
      </c>
      <c r="F143" s="16">
        <v>1561</v>
      </c>
      <c r="G143" s="16">
        <v>1561</v>
      </c>
    </row>
    <row r="144" spans="1:7" ht="40.5" hidden="1" customHeight="1" x14ac:dyDescent="0.2">
      <c r="A144" s="21" t="s">
        <v>64</v>
      </c>
      <c r="B144" s="22" t="s">
        <v>114</v>
      </c>
      <c r="C144" s="22" t="s">
        <v>120</v>
      </c>
      <c r="D144" s="22" t="s">
        <v>65</v>
      </c>
      <c r="E144" s="22"/>
      <c r="F144" s="23">
        <f>F145</f>
        <v>0</v>
      </c>
      <c r="G144" s="23">
        <f>G145</f>
        <v>0</v>
      </c>
    </row>
    <row r="145" spans="1:7" ht="24" hidden="1" x14ac:dyDescent="0.2">
      <c r="A145" s="19" t="s">
        <v>79</v>
      </c>
      <c r="B145" s="15" t="s">
        <v>114</v>
      </c>
      <c r="C145" s="15" t="s">
        <v>120</v>
      </c>
      <c r="D145" s="15" t="s">
        <v>80</v>
      </c>
      <c r="E145" s="15"/>
      <c r="F145" s="16">
        <f>F146</f>
        <v>0</v>
      </c>
      <c r="G145" s="16">
        <f>G146</f>
        <v>0</v>
      </c>
    </row>
    <row r="146" spans="1:7" ht="28.5" hidden="1" customHeight="1" x14ac:dyDescent="0.2">
      <c r="A146" s="18" t="s">
        <v>81</v>
      </c>
      <c r="B146" s="15" t="s">
        <v>114</v>
      </c>
      <c r="C146" s="15" t="s">
        <v>120</v>
      </c>
      <c r="D146" s="15" t="s">
        <v>82</v>
      </c>
      <c r="E146" s="15"/>
      <c r="F146" s="16">
        <f>F147+F148</f>
        <v>0</v>
      </c>
      <c r="G146" s="16">
        <f>G147+G148</f>
        <v>0</v>
      </c>
    </row>
    <row r="147" spans="1:7" ht="28.5" hidden="1" customHeight="1" x14ac:dyDescent="0.2">
      <c r="A147" s="18" t="s">
        <v>22</v>
      </c>
      <c r="B147" s="15" t="s">
        <v>114</v>
      </c>
      <c r="C147" s="15" t="s">
        <v>120</v>
      </c>
      <c r="D147" s="15" t="s">
        <v>82</v>
      </c>
      <c r="E147" s="15" t="s">
        <v>23</v>
      </c>
      <c r="F147" s="16"/>
      <c r="G147" s="16"/>
    </row>
    <row r="148" spans="1:7" hidden="1" x14ac:dyDescent="0.2">
      <c r="A148" s="18" t="s">
        <v>99</v>
      </c>
      <c r="B148" s="15" t="s">
        <v>114</v>
      </c>
      <c r="C148" s="15" t="s">
        <v>120</v>
      </c>
      <c r="D148" s="15" t="s">
        <v>82</v>
      </c>
      <c r="E148" s="15" t="s">
        <v>100</v>
      </c>
      <c r="F148" s="38"/>
      <c r="G148" s="38"/>
    </row>
    <row r="149" spans="1:7" ht="14.25" customHeight="1" x14ac:dyDescent="0.2">
      <c r="A149" s="21" t="s">
        <v>128</v>
      </c>
      <c r="B149" s="22" t="s">
        <v>129</v>
      </c>
      <c r="C149" s="22"/>
      <c r="D149" s="22"/>
      <c r="E149" s="22"/>
      <c r="F149" s="23">
        <f>F150+F159+F176+F229+F171</f>
        <v>55251</v>
      </c>
      <c r="G149" s="23">
        <f>G150+G159+G176+G229+G171</f>
        <v>51250</v>
      </c>
    </row>
    <row r="150" spans="1:7" ht="14.25" customHeight="1" x14ac:dyDescent="0.2">
      <c r="A150" s="21" t="s">
        <v>130</v>
      </c>
      <c r="B150" s="22" t="s">
        <v>129</v>
      </c>
      <c r="C150" s="22" t="s">
        <v>131</v>
      </c>
      <c r="D150" s="22"/>
      <c r="E150" s="22"/>
      <c r="F150" s="23">
        <f>F151+F155</f>
        <v>639</v>
      </c>
      <c r="G150" s="23">
        <f>G151+G155</f>
        <v>639</v>
      </c>
    </row>
    <row r="151" spans="1:7" ht="15" customHeight="1" x14ac:dyDescent="0.2">
      <c r="A151" s="21" t="s">
        <v>11</v>
      </c>
      <c r="B151" s="22" t="s">
        <v>129</v>
      </c>
      <c r="C151" s="22" t="s">
        <v>131</v>
      </c>
      <c r="D151" s="22" t="s">
        <v>12</v>
      </c>
      <c r="E151" s="22"/>
      <c r="F151" s="23">
        <f t="shared" ref="F151:G153" si="9">F152</f>
        <v>534</v>
      </c>
      <c r="G151" s="23">
        <f t="shared" si="9"/>
        <v>534</v>
      </c>
    </row>
    <row r="152" spans="1:7" ht="15.75" customHeight="1" x14ac:dyDescent="0.2">
      <c r="A152" s="18" t="s">
        <v>11</v>
      </c>
      <c r="B152" s="15" t="s">
        <v>129</v>
      </c>
      <c r="C152" s="15" t="s">
        <v>131</v>
      </c>
      <c r="D152" s="15" t="s">
        <v>13</v>
      </c>
      <c r="E152" s="15"/>
      <c r="F152" s="16">
        <f t="shared" si="9"/>
        <v>534</v>
      </c>
      <c r="G152" s="16">
        <f t="shared" si="9"/>
        <v>534</v>
      </c>
    </row>
    <row r="153" spans="1:7" ht="51.75" customHeight="1" x14ac:dyDescent="0.2">
      <c r="A153" s="18" t="s">
        <v>132</v>
      </c>
      <c r="B153" s="15" t="s">
        <v>129</v>
      </c>
      <c r="C153" s="15" t="s">
        <v>131</v>
      </c>
      <c r="D153" s="15" t="s">
        <v>133</v>
      </c>
      <c r="E153" s="15"/>
      <c r="F153" s="16">
        <f t="shared" si="9"/>
        <v>534</v>
      </c>
      <c r="G153" s="16">
        <f t="shared" si="9"/>
        <v>534</v>
      </c>
    </row>
    <row r="154" spans="1:7" ht="24" customHeight="1" x14ac:dyDescent="0.2">
      <c r="A154" s="18" t="s">
        <v>22</v>
      </c>
      <c r="B154" s="15" t="s">
        <v>129</v>
      </c>
      <c r="C154" s="15" t="s">
        <v>131</v>
      </c>
      <c r="D154" s="15" t="s">
        <v>133</v>
      </c>
      <c r="E154" s="15" t="s">
        <v>23</v>
      </c>
      <c r="F154" s="16">
        <v>534</v>
      </c>
      <c r="G154" s="16">
        <v>534</v>
      </c>
    </row>
    <row r="155" spans="1:7" ht="36" x14ac:dyDescent="0.2">
      <c r="A155" s="21" t="s">
        <v>134</v>
      </c>
      <c r="B155" s="22" t="s">
        <v>129</v>
      </c>
      <c r="C155" s="22" t="s">
        <v>131</v>
      </c>
      <c r="D155" s="22" t="s">
        <v>135</v>
      </c>
      <c r="E155" s="22"/>
      <c r="F155" s="23">
        <f t="shared" ref="F155:G157" si="10">F156</f>
        <v>105</v>
      </c>
      <c r="G155" s="23">
        <f t="shared" si="10"/>
        <v>105</v>
      </c>
    </row>
    <row r="156" spans="1:7" ht="35.25" customHeight="1" x14ac:dyDescent="0.2">
      <c r="A156" s="19" t="s">
        <v>136</v>
      </c>
      <c r="B156" s="15" t="s">
        <v>129</v>
      </c>
      <c r="C156" s="15" t="s">
        <v>131</v>
      </c>
      <c r="D156" s="15" t="s">
        <v>137</v>
      </c>
      <c r="E156" s="15"/>
      <c r="F156" s="16">
        <f t="shared" si="10"/>
        <v>105</v>
      </c>
      <c r="G156" s="16">
        <f t="shared" si="10"/>
        <v>105</v>
      </c>
    </row>
    <row r="157" spans="1:7" x14ac:dyDescent="0.2">
      <c r="A157" s="18" t="s">
        <v>138</v>
      </c>
      <c r="B157" s="15" t="s">
        <v>129</v>
      </c>
      <c r="C157" s="15" t="s">
        <v>131</v>
      </c>
      <c r="D157" s="15" t="s">
        <v>139</v>
      </c>
      <c r="E157" s="15"/>
      <c r="F157" s="16">
        <f t="shared" si="10"/>
        <v>105</v>
      </c>
      <c r="G157" s="16">
        <f t="shared" si="10"/>
        <v>105</v>
      </c>
    </row>
    <row r="158" spans="1:7" ht="24" x14ac:dyDescent="0.2">
      <c r="A158" s="18" t="s">
        <v>22</v>
      </c>
      <c r="B158" s="15" t="s">
        <v>129</v>
      </c>
      <c r="C158" s="15" t="s">
        <v>131</v>
      </c>
      <c r="D158" s="15" t="s">
        <v>139</v>
      </c>
      <c r="E158" s="15" t="s">
        <v>23</v>
      </c>
      <c r="F158" s="16">
        <v>105</v>
      </c>
      <c r="G158" s="16">
        <v>105</v>
      </c>
    </row>
    <row r="159" spans="1:7" s="17" customFormat="1" x14ac:dyDescent="0.15">
      <c r="A159" s="21" t="s">
        <v>140</v>
      </c>
      <c r="B159" s="22" t="s">
        <v>129</v>
      </c>
      <c r="C159" s="22" t="s">
        <v>141</v>
      </c>
      <c r="D159" s="22"/>
      <c r="E159" s="22"/>
      <c r="F159" s="23">
        <f>F160+F166</f>
        <v>130</v>
      </c>
      <c r="G159" s="23">
        <f>G160+G166</f>
        <v>242</v>
      </c>
    </row>
    <row r="160" spans="1:7" x14ac:dyDescent="0.2">
      <c r="A160" s="21" t="s">
        <v>11</v>
      </c>
      <c r="B160" s="22" t="s">
        <v>129</v>
      </c>
      <c r="C160" s="22" t="s">
        <v>141</v>
      </c>
      <c r="D160" s="22" t="s">
        <v>12</v>
      </c>
      <c r="E160" s="22"/>
      <c r="F160" s="23">
        <f>F161</f>
        <v>130</v>
      </c>
      <c r="G160" s="23">
        <f>G161</f>
        <v>242</v>
      </c>
    </row>
    <row r="161" spans="1:7" x14ac:dyDescent="0.2">
      <c r="A161" s="18" t="s">
        <v>11</v>
      </c>
      <c r="B161" s="15" t="s">
        <v>129</v>
      </c>
      <c r="C161" s="15" t="s">
        <v>141</v>
      </c>
      <c r="D161" s="15" t="s">
        <v>13</v>
      </c>
      <c r="E161" s="15"/>
      <c r="F161" s="16">
        <f>F164+F162</f>
        <v>130</v>
      </c>
      <c r="G161" s="16">
        <f>G164+G162</f>
        <v>242</v>
      </c>
    </row>
    <row r="162" spans="1:7" ht="24" hidden="1" x14ac:dyDescent="0.2">
      <c r="A162" s="18" t="s">
        <v>142</v>
      </c>
      <c r="B162" s="15" t="s">
        <v>129</v>
      </c>
      <c r="C162" s="15" t="s">
        <v>141</v>
      </c>
      <c r="D162" s="15" t="s">
        <v>143</v>
      </c>
      <c r="E162" s="15"/>
      <c r="F162" s="16">
        <f>F163</f>
        <v>0</v>
      </c>
      <c r="G162" s="16">
        <f>G163</f>
        <v>0</v>
      </c>
    </row>
    <row r="163" spans="1:7" ht="24" hidden="1" x14ac:dyDescent="0.2">
      <c r="A163" s="18" t="s">
        <v>22</v>
      </c>
      <c r="B163" s="15" t="s">
        <v>129</v>
      </c>
      <c r="C163" s="15" t="s">
        <v>141</v>
      </c>
      <c r="D163" s="15" t="s">
        <v>143</v>
      </c>
      <c r="E163" s="15" t="s">
        <v>23</v>
      </c>
      <c r="F163" s="16"/>
      <c r="G163" s="16"/>
    </row>
    <row r="164" spans="1:7" ht="27" customHeight="1" x14ac:dyDescent="0.2">
      <c r="A164" s="18" t="s">
        <v>144</v>
      </c>
      <c r="B164" s="15" t="s">
        <v>129</v>
      </c>
      <c r="C164" s="15" t="s">
        <v>141</v>
      </c>
      <c r="D164" s="15" t="s">
        <v>145</v>
      </c>
      <c r="E164" s="15"/>
      <c r="F164" s="16">
        <f>F165</f>
        <v>130</v>
      </c>
      <c r="G164" s="16">
        <f>G165</f>
        <v>242</v>
      </c>
    </row>
    <row r="165" spans="1:7" ht="24" x14ac:dyDescent="0.2">
      <c r="A165" s="18" t="s">
        <v>22</v>
      </c>
      <c r="B165" s="15" t="s">
        <v>129</v>
      </c>
      <c r="C165" s="15" t="s">
        <v>141</v>
      </c>
      <c r="D165" s="15" t="s">
        <v>145</v>
      </c>
      <c r="E165" s="15" t="s">
        <v>23</v>
      </c>
      <c r="F165" s="16">
        <v>130</v>
      </c>
      <c r="G165" s="16">
        <v>242</v>
      </c>
    </row>
    <row r="166" spans="1:7" ht="24" hidden="1" x14ac:dyDescent="0.2">
      <c r="A166" s="41" t="s">
        <v>552</v>
      </c>
      <c r="B166" s="15" t="s">
        <v>129</v>
      </c>
      <c r="C166" s="15" t="s">
        <v>141</v>
      </c>
      <c r="D166" s="22" t="s">
        <v>146</v>
      </c>
      <c r="E166" s="15"/>
      <c r="F166" s="16">
        <f>F167</f>
        <v>0</v>
      </c>
      <c r="G166" s="16">
        <f>G167</f>
        <v>0</v>
      </c>
    </row>
    <row r="167" spans="1:7" ht="48" hidden="1" x14ac:dyDescent="0.2">
      <c r="A167" s="24" t="s">
        <v>553</v>
      </c>
      <c r="B167" s="15" t="s">
        <v>129</v>
      </c>
      <c r="C167" s="15" t="s">
        <v>141</v>
      </c>
      <c r="D167" s="15" t="s">
        <v>147</v>
      </c>
      <c r="E167" s="15"/>
      <c r="F167" s="16">
        <f>F168</f>
        <v>0</v>
      </c>
      <c r="G167" s="16">
        <f>G168</f>
        <v>0</v>
      </c>
    </row>
    <row r="168" spans="1:7" ht="24" hidden="1" x14ac:dyDescent="0.2">
      <c r="A168" s="13" t="s">
        <v>148</v>
      </c>
      <c r="B168" s="15" t="s">
        <v>129</v>
      </c>
      <c r="C168" s="15" t="s">
        <v>141</v>
      </c>
      <c r="D168" s="15" t="s">
        <v>149</v>
      </c>
      <c r="E168" s="15"/>
      <c r="F168" s="16">
        <f>F170+F169</f>
        <v>0</v>
      </c>
      <c r="G168" s="16">
        <f>G170+G169</f>
        <v>0</v>
      </c>
    </row>
    <row r="169" spans="1:7" ht="24" hidden="1" x14ac:dyDescent="0.2">
      <c r="A169" s="18" t="s">
        <v>22</v>
      </c>
      <c r="B169" s="15" t="s">
        <v>129</v>
      </c>
      <c r="C169" s="15" t="s">
        <v>141</v>
      </c>
      <c r="D169" s="15" t="s">
        <v>149</v>
      </c>
      <c r="E169" s="15" t="s">
        <v>23</v>
      </c>
      <c r="F169" s="16"/>
      <c r="G169" s="16"/>
    </row>
    <row r="170" spans="1:7" ht="24" hidden="1" x14ac:dyDescent="0.2">
      <c r="A170" s="13" t="s">
        <v>150</v>
      </c>
      <c r="B170" s="15" t="s">
        <v>129</v>
      </c>
      <c r="C170" s="15" t="s">
        <v>141</v>
      </c>
      <c r="D170" s="15" t="s">
        <v>149</v>
      </c>
      <c r="E170" s="15" t="s">
        <v>151</v>
      </c>
      <c r="F170" s="16"/>
      <c r="G170" s="16"/>
    </row>
    <row r="171" spans="1:7" hidden="1" x14ac:dyDescent="0.2">
      <c r="A171" s="41" t="s">
        <v>152</v>
      </c>
      <c r="B171" s="22" t="s">
        <v>129</v>
      </c>
      <c r="C171" s="22" t="s">
        <v>153</v>
      </c>
      <c r="D171" s="22"/>
      <c r="E171" s="22"/>
      <c r="F171" s="23">
        <f t="shared" ref="F171:G174" si="11">F172</f>
        <v>0</v>
      </c>
      <c r="G171" s="23">
        <f t="shared" si="11"/>
        <v>0</v>
      </c>
    </row>
    <row r="172" spans="1:7" hidden="1" x14ac:dyDescent="0.2">
      <c r="A172" s="41" t="s">
        <v>11</v>
      </c>
      <c r="B172" s="22" t="s">
        <v>129</v>
      </c>
      <c r="C172" s="22" t="s">
        <v>153</v>
      </c>
      <c r="D172" s="22" t="s">
        <v>12</v>
      </c>
      <c r="E172" s="22"/>
      <c r="F172" s="23">
        <f t="shared" si="11"/>
        <v>0</v>
      </c>
      <c r="G172" s="23">
        <f t="shared" si="11"/>
        <v>0</v>
      </c>
    </row>
    <row r="173" spans="1:7" hidden="1" x14ac:dyDescent="0.2">
      <c r="A173" s="13" t="s">
        <v>11</v>
      </c>
      <c r="B173" s="15" t="s">
        <v>129</v>
      </c>
      <c r="C173" s="15" t="s">
        <v>153</v>
      </c>
      <c r="D173" s="15" t="s">
        <v>13</v>
      </c>
      <c r="E173" s="15"/>
      <c r="F173" s="16">
        <f t="shared" si="11"/>
        <v>0</v>
      </c>
      <c r="G173" s="16">
        <f t="shared" si="11"/>
        <v>0</v>
      </c>
    </row>
    <row r="174" spans="1:7" ht="36" hidden="1" x14ac:dyDescent="0.2">
      <c r="A174" s="13" t="s">
        <v>154</v>
      </c>
      <c r="B174" s="15" t="s">
        <v>129</v>
      </c>
      <c r="C174" s="15" t="s">
        <v>153</v>
      </c>
      <c r="D174" s="15" t="s">
        <v>155</v>
      </c>
      <c r="E174" s="15"/>
      <c r="F174" s="16">
        <f t="shared" si="11"/>
        <v>0</v>
      </c>
      <c r="G174" s="16">
        <f t="shared" si="11"/>
        <v>0</v>
      </c>
    </row>
    <row r="175" spans="1:7" ht="24" hidden="1" x14ac:dyDescent="0.2">
      <c r="A175" s="13" t="s">
        <v>22</v>
      </c>
      <c r="B175" s="15" t="s">
        <v>129</v>
      </c>
      <c r="C175" s="15" t="s">
        <v>153</v>
      </c>
      <c r="D175" s="15" t="s">
        <v>155</v>
      </c>
      <c r="E175" s="15" t="s">
        <v>23</v>
      </c>
      <c r="F175" s="16"/>
      <c r="G175" s="16"/>
    </row>
    <row r="176" spans="1:7" x14ac:dyDescent="0.2">
      <c r="A176" s="21" t="s">
        <v>156</v>
      </c>
      <c r="B176" s="22" t="s">
        <v>129</v>
      </c>
      <c r="C176" s="22" t="s">
        <v>157</v>
      </c>
      <c r="D176" s="22"/>
      <c r="E176" s="22"/>
      <c r="F176" s="45">
        <f>F181+F177+F225</f>
        <v>53877</v>
      </c>
      <c r="G176" s="45">
        <f>G181+G177+G225</f>
        <v>49763</v>
      </c>
    </row>
    <row r="177" spans="1:7" ht="24" hidden="1" x14ac:dyDescent="0.2">
      <c r="A177" s="21" t="s">
        <v>93</v>
      </c>
      <c r="B177" s="22" t="s">
        <v>129</v>
      </c>
      <c r="C177" s="22" t="s">
        <v>157</v>
      </c>
      <c r="D177" s="22" t="s">
        <v>94</v>
      </c>
      <c r="E177" s="22"/>
      <c r="F177" s="23">
        <f t="shared" ref="F177:G179" si="12">F178</f>
        <v>0</v>
      </c>
      <c r="G177" s="23">
        <f t="shared" si="12"/>
        <v>0</v>
      </c>
    </row>
    <row r="178" spans="1:7" ht="24" hidden="1" x14ac:dyDescent="0.2">
      <c r="A178" s="19" t="s">
        <v>95</v>
      </c>
      <c r="B178" s="15" t="s">
        <v>129</v>
      </c>
      <c r="C178" s="15" t="s">
        <v>157</v>
      </c>
      <c r="D178" s="15" t="s">
        <v>96</v>
      </c>
      <c r="E178" s="15"/>
      <c r="F178" s="16">
        <f t="shared" si="12"/>
        <v>0</v>
      </c>
      <c r="G178" s="16">
        <f t="shared" si="12"/>
        <v>0</v>
      </c>
    </row>
    <row r="179" spans="1:7" hidden="1" x14ac:dyDescent="0.2">
      <c r="A179" s="18" t="s">
        <v>101</v>
      </c>
      <c r="B179" s="15" t="s">
        <v>129</v>
      </c>
      <c r="C179" s="15" t="s">
        <v>157</v>
      </c>
      <c r="D179" s="15" t="s">
        <v>102</v>
      </c>
      <c r="E179" s="15"/>
      <c r="F179" s="16">
        <f t="shared" si="12"/>
        <v>0</v>
      </c>
      <c r="G179" s="16">
        <f t="shared" si="12"/>
        <v>0</v>
      </c>
    </row>
    <row r="180" spans="1:7" ht="24" hidden="1" x14ac:dyDescent="0.2">
      <c r="A180" s="18" t="s">
        <v>87</v>
      </c>
      <c r="B180" s="15" t="s">
        <v>129</v>
      </c>
      <c r="C180" s="15" t="s">
        <v>157</v>
      </c>
      <c r="D180" s="15" t="s">
        <v>102</v>
      </c>
      <c r="E180" s="15" t="s">
        <v>88</v>
      </c>
      <c r="F180" s="16">
        <f>200-200</f>
        <v>0</v>
      </c>
      <c r="G180" s="16">
        <f>200-200</f>
        <v>0</v>
      </c>
    </row>
    <row r="181" spans="1:7" ht="36" customHeight="1" x14ac:dyDescent="0.2">
      <c r="A181" s="21" t="s">
        <v>158</v>
      </c>
      <c r="B181" s="22" t="s">
        <v>129</v>
      </c>
      <c r="C181" s="22" t="s">
        <v>157</v>
      </c>
      <c r="D181" s="22" t="s">
        <v>159</v>
      </c>
      <c r="E181" s="22"/>
      <c r="F181" s="23">
        <f>F182+F188+F218</f>
        <v>41512</v>
      </c>
      <c r="G181" s="23">
        <f>G182+G188+G218</f>
        <v>37398</v>
      </c>
    </row>
    <row r="182" spans="1:7" ht="36" x14ac:dyDescent="0.2">
      <c r="A182" s="19" t="s">
        <v>160</v>
      </c>
      <c r="B182" s="15" t="s">
        <v>129</v>
      </c>
      <c r="C182" s="15" t="s">
        <v>157</v>
      </c>
      <c r="D182" s="15" t="s">
        <v>161</v>
      </c>
      <c r="E182" s="15"/>
      <c r="F182" s="16">
        <f>F183</f>
        <v>22624</v>
      </c>
      <c r="G182" s="16">
        <f>G183</f>
        <v>17549</v>
      </c>
    </row>
    <row r="183" spans="1:7" ht="38.25" customHeight="1" x14ac:dyDescent="0.2">
      <c r="A183" s="18" t="s">
        <v>162</v>
      </c>
      <c r="B183" s="15" t="s">
        <v>129</v>
      </c>
      <c r="C183" s="15" t="s">
        <v>157</v>
      </c>
      <c r="D183" s="15" t="s">
        <v>163</v>
      </c>
      <c r="E183" s="15"/>
      <c r="F183" s="16">
        <f>F184+F185</f>
        <v>22624</v>
      </c>
      <c r="G183" s="16">
        <f>G184+G185</f>
        <v>17549</v>
      </c>
    </row>
    <row r="184" spans="1:7" ht="22.5" customHeight="1" x14ac:dyDescent="0.2">
      <c r="A184" s="18" t="s">
        <v>22</v>
      </c>
      <c r="B184" s="15" t="s">
        <v>129</v>
      </c>
      <c r="C184" s="15" t="s">
        <v>157</v>
      </c>
      <c r="D184" s="15" t="s">
        <v>163</v>
      </c>
      <c r="E184" s="15" t="s">
        <v>23</v>
      </c>
      <c r="F184" s="16">
        <v>22624</v>
      </c>
      <c r="G184" s="16">
        <v>17549</v>
      </c>
    </row>
    <row r="185" spans="1:7" ht="24" hidden="1" x14ac:dyDescent="0.2">
      <c r="A185" s="18" t="s">
        <v>150</v>
      </c>
      <c r="B185" s="15" t="s">
        <v>129</v>
      </c>
      <c r="C185" s="15" t="s">
        <v>157</v>
      </c>
      <c r="D185" s="15" t="s">
        <v>163</v>
      </c>
      <c r="E185" s="15" t="s">
        <v>151</v>
      </c>
      <c r="F185" s="16"/>
      <c r="G185" s="16"/>
    </row>
    <row r="186" spans="1:7" ht="24" hidden="1" x14ac:dyDescent="0.2">
      <c r="A186" s="18" t="s">
        <v>165</v>
      </c>
      <c r="B186" s="15" t="s">
        <v>129</v>
      </c>
      <c r="C186" s="15" t="s">
        <v>157</v>
      </c>
      <c r="D186" s="15" t="s">
        <v>166</v>
      </c>
      <c r="E186" s="15"/>
      <c r="F186" s="16"/>
      <c r="G186" s="16"/>
    </row>
    <row r="187" spans="1:7" ht="24" hidden="1" x14ac:dyDescent="0.2">
      <c r="A187" s="18" t="s">
        <v>167</v>
      </c>
      <c r="B187" s="15" t="s">
        <v>129</v>
      </c>
      <c r="C187" s="15" t="s">
        <v>157</v>
      </c>
      <c r="D187" s="15" t="s">
        <v>166</v>
      </c>
      <c r="E187" s="15" t="s">
        <v>23</v>
      </c>
      <c r="F187" s="16">
        <v>0</v>
      </c>
      <c r="G187" s="16">
        <v>0</v>
      </c>
    </row>
    <row r="188" spans="1:7" ht="48" customHeight="1" x14ac:dyDescent="0.2">
      <c r="A188" s="19" t="s">
        <v>168</v>
      </c>
      <c r="B188" s="15" t="s">
        <v>129</v>
      </c>
      <c r="C188" s="15" t="s">
        <v>157</v>
      </c>
      <c r="D188" s="15" t="s">
        <v>169</v>
      </c>
      <c r="E188" s="15"/>
      <c r="F188" s="16">
        <f>F192+F189+F196+F198+F200+F202+F204+F206+F208+F210+F212+F214+F216</f>
        <v>18888</v>
      </c>
      <c r="G188" s="16">
        <f>G192+G189+G196+G198+G200+G202+G204+G206+G208+G210+G212+G214+G216</f>
        <v>19849</v>
      </c>
    </row>
    <row r="189" spans="1:7" ht="37.5" hidden="1" customHeight="1" x14ac:dyDescent="0.2">
      <c r="A189" s="18" t="s">
        <v>170</v>
      </c>
      <c r="B189" s="15" t="s">
        <v>129</v>
      </c>
      <c r="C189" s="15" t="s">
        <v>157</v>
      </c>
      <c r="D189" s="15" t="s">
        <v>171</v>
      </c>
      <c r="E189" s="15"/>
      <c r="F189" s="16">
        <f>F190+F191</f>
        <v>0</v>
      </c>
      <c r="G189" s="16">
        <f>G190+G191</f>
        <v>0</v>
      </c>
    </row>
    <row r="190" spans="1:7" ht="28.5" hidden="1" customHeight="1" x14ac:dyDescent="0.2">
      <c r="A190" s="18" t="s">
        <v>22</v>
      </c>
      <c r="B190" s="15" t="s">
        <v>129</v>
      </c>
      <c r="C190" s="15" t="s">
        <v>157</v>
      </c>
      <c r="D190" s="15" t="s">
        <v>171</v>
      </c>
      <c r="E190" s="15" t="s">
        <v>23</v>
      </c>
      <c r="F190" s="16"/>
      <c r="G190" s="16"/>
    </row>
    <row r="191" spans="1:7" ht="28.5" hidden="1" customHeight="1" x14ac:dyDescent="0.2">
      <c r="A191" s="18" t="s">
        <v>150</v>
      </c>
      <c r="B191" s="15" t="s">
        <v>129</v>
      </c>
      <c r="C191" s="15" t="s">
        <v>157</v>
      </c>
      <c r="D191" s="15" t="s">
        <v>171</v>
      </c>
      <c r="E191" s="15" t="s">
        <v>151</v>
      </c>
      <c r="F191" s="16"/>
      <c r="G191" s="16"/>
    </row>
    <row r="192" spans="1:7" ht="24" hidden="1" x14ac:dyDescent="0.2">
      <c r="A192" s="18" t="s">
        <v>172</v>
      </c>
      <c r="B192" s="15" t="s">
        <v>129</v>
      </c>
      <c r="C192" s="15" t="s">
        <v>157</v>
      </c>
      <c r="D192" s="15" t="s">
        <v>173</v>
      </c>
      <c r="E192" s="15"/>
      <c r="F192" s="16">
        <f>F194+F195</f>
        <v>0</v>
      </c>
      <c r="G192" s="16">
        <f>G194+G195</f>
        <v>0</v>
      </c>
    </row>
    <row r="193" spans="1:7" ht="24" hidden="1" x14ac:dyDescent="0.2">
      <c r="A193" s="18" t="s">
        <v>167</v>
      </c>
      <c r="B193" s="15" t="s">
        <v>129</v>
      </c>
      <c r="C193" s="15" t="s">
        <v>157</v>
      </c>
      <c r="D193" s="15" t="s">
        <v>173</v>
      </c>
      <c r="E193" s="15" t="s">
        <v>23</v>
      </c>
      <c r="F193" s="16">
        <v>0</v>
      </c>
      <c r="G193" s="16">
        <v>0</v>
      </c>
    </row>
    <row r="194" spans="1:7" hidden="1" x14ac:dyDescent="0.2">
      <c r="A194" s="18" t="s">
        <v>99</v>
      </c>
      <c r="B194" s="15" t="s">
        <v>129</v>
      </c>
      <c r="C194" s="15" t="s">
        <v>157</v>
      </c>
      <c r="D194" s="15" t="s">
        <v>173</v>
      </c>
      <c r="E194" s="15" t="s">
        <v>100</v>
      </c>
      <c r="F194" s="16">
        <f>9955-9955</f>
        <v>0</v>
      </c>
      <c r="G194" s="16">
        <f>9955-9955</f>
        <v>0</v>
      </c>
    </row>
    <row r="195" spans="1:7" ht="24" hidden="1" x14ac:dyDescent="0.2">
      <c r="A195" s="18" t="s">
        <v>87</v>
      </c>
      <c r="B195" s="15" t="s">
        <v>129</v>
      </c>
      <c r="C195" s="15" t="s">
        <v>157</v>
      </c>
      <c r="D195" s="15" t="s">
        <v>173</v>
      </c>
      <c r="E195" s="15" t="s">
        <v>88</v>
      </c>
      <c r="F195" s="16">
        <f>8495-8495</f>
        <v>0</v>
      </c>
      <c r="G195" s="16">
        <f>8495-8495</f>
        <v>0</v>
      </c>
    </row>
    <row r="196" spans="1:7" ht="24" x14ac:dyDescent="0.2">
      <c r="A196" s="18" t="s">
        <v>174</v>
      </c>
      <c r="B196" s="15" t="s">
        <v>129</v>
      </c>
      <c r="C196" s="15" t="s">
        <v>157</v>
      </c>
      <c r="D196" s="15" t="s">
        <v>175</v>
      </c>
      <c r="E196" s="15"/>
      <c r="F196" s="16">
        <f>F197</f>
        <v>1305</v>
      </c>
      <c r="G196" s="16">
        <f>G197</f>
        <v>1372</v>
      </c>
    </row>
    <row r="197" spans="1:7" ht="24" x14ac:dyDescent="0.2">
      <c r="A197" s="18" t="s">
        <v>87</v>
      </c>
      <c r="B197" s="15" t="s">
        <v>129</v>
      </c>
      <c r="C197" s="15" t="s">
        <v>157</v>
      </c>
      <c r="D197" s="15" t="s">
        <v>175</v>
      </c>
      <c r="E197" s="15" t="s">
        <v>88</v>
      </c>
      <c r="F197" s="16">
        <v>1305</v>
      </c>
      <c r="G197" s="16">
        <v>1372</v>
      </c>
    </row>
    <row r="198" spans="1:7" ht="24" x14ac:dyDescent="0.2">
      <c r="A198" s="18" t="s">
        <v>176</v>
      </c>
      <c r="B198" s="15" t="s">
        <v>129</v>
      </c>
      <c r="C198" s="15" t="s">
        <v>157</v>
      </c>
      <c r="D198" s="15" t="s">
        <v>177</v>
      </c>
      <c r="E198" s="15"/>
      <c r="F198" s="16">
        <f>F199</f>
        <v>1533</v>
      </c>
      <c r="G198" s="16">
        <f>G199</f>
        <v>1611</v>
      </c>
    </row>
    <row r="199" spans="1:7" ht="24" x14ac:dyDescent="0.2">
      <c r="A199" s="18" t="s">
        <v>87</v>
      </c>
      <c r="B199" s="15" t="s">
        <v>129</v>
      </c>
      <c r="C199" s="15" t="s">
        <v>157</v>
      </c>
      <c r="D199" s="15" t="s">
        <v>177</v>
      </c>
      <c r="E199" s="15" t="s">
        <v>88</v>
      </c>
      <c r="F199" s="16">
        <v>1533</v>
      </c>
      <c r="G199" s="16">
        <v>1611</v>
      </c>
    </row>
    <row r="200" spans="1:7" ht="24" x14ac:dyDescent="0.2">
      <c r="A200" s="18" t="s">
        <v>178</v>
      </c>
      <c r="B200" s="15" t="s">
        <v>129</v>
      </c>
      <c r="C200" s="15" t="s">
        <v>157</v>
      </c>
      <c r="D200" s="15" t="s">
        <v>179</v>
      </c>
      <c r="E200" s="15"/>
      <c r="F200" s="16">
        <f>F201</f>
        <v>792</v>
      </c>
      <c r="G200" s="16">
        <f>G201</f>
        <v>832</v>
      </c>
    </row>
    <row r="201" spans="1:7" ht="24" x14ac:dyDescent="0.2">
      <c r="A201" s="18" t="s">
        <v>87</v>
      </c>
      <c r="B201" s="15" t="s">
        <v>129</v>
      </c>
      <c r="C201" s="15" t="s">
        <v>157</v>
      </c>
      <c r="D201" s="15" t="s">
        <v>179</v>
      </c>
      <c r="E201" s="15" t="s">
        <v>88</v>
      </c>
      <c r="F201" s="16">
        <v>792</v>
      </c>
      <c r="G201" s="16">
        <v>832</v>
      </c>
    </row>
    <row r="202" spans="1:7" ht="24" x14ac:dyDescent="0.2">
      <c r="A202" s="18" t="s">
        <v>180</v>
      </c>
      <c r="B202" s="15" t="s">
        <v>129</v>
      </c>
      <c r="C202" s="15" t="s">
        <v>157</v>
      </c>
      <c r="D202" s="15" t="s">
        <v>181</v>
      </c>
      <c r="E202" s="15"/>
      <c r="F202" s="16">
        <f>F203</f>
        <v>322</v>
      </c>
      <c r="G202" s="16">
        <f>G203</f>
        <v>338</v>
      </c>
    </row>
    <row r="203" spans="1:7" ht="24" x14ac:dyDescent="0.2">
      <c r="A203" s="18" t="s">
        <v>87</v>
      </c>
      <c r="B203" s="15" t="s">
        <v>129</v>
      </c>
      <c r="C203" s="15" t="s">
        <v>157</v>
      </c>
      <c r="D203" s="15" t="s">
        <v>181</v>
      </c>
      <c r="E203" s="15" t="s">
        <v>88</v>
      </c>
      <c r="F203" s="16">
        <v>322</v>
      </c>
      <c r="G203" s="16">
        <v>338</v>
      </c>
    </row>
    <row r="204" spans="1:7" ht="24" x14ac:dyDescent="0.2">
      <c r="A204" s="18" t="s">
        <v>182</v>
      </c>
      <c r="B204" s="15" t="s">
        <v>129</v>
      </c>
      <c r="C204" s="15" t="s">
        <v>157</v>
      </c>
      <c r="D204" s="15" t="s">
        <v>183</v>
      </c>
      <c r="E204" s="15"/>
      <c r="F204" s="16">
        <f>F205</f>
        <v>474</v>
      </c>
      <c r="G204" s="16">
        <f>G205</f>
        <v>498</v>
      </c>
    </row>
    <row r="205" spans="1:7" ht="24" x14ac:dyDescent="0.2">
      <c r="A205" s="18" t="s">
        <v>87</v>
      </c>
      <c r="B205" s="15" t="s">
        <v>129</v>
      </c>
      <c r="C205" s="15" t="s">
        <v>157</v>
      </c>
      <c r="D205" s="15" t="s">
        <v>183</v>
      </c>
      <c r="E205" s="15" t="s">
        <v>88</v>
      </c>
      <c r="F205" s="16">
        <v>474</v>
      </c>
      <c r="G205" s="16">
        <v>498</v>
      </c>
    </row>
    <row r="206" spans="1:7" ht="24" x14ac:dyDescent="0.2">
      <c r="A206" s="18" t="s">
        <v>184</v>
      </c>
      <c r="B206" s="15" t="s">
        <v>129</v>
      </c>
      <c r="C206" s="15" t="s">
        <v>157</v>
      </c>
      <c r="D206" s="15" t="s">
        <v>185</v>
      </c>
      <c r="E206" s="15"/>
      <c r="F206" s="16">
        <f>F207</f>
        <v>278</v>
      </c>
      <c r="G206" s="16">
        <f>G207</f>
        <v>293</v>
      </c>
    </row>
    <row r="207" spans="1:7" ht="24" x14ac:dyDescent="0.2">
      <c r="A207" s="18" t="s">
        <v>87</v>
      </c>
      <c r="B207" s="15" t="s">
        <v>129</v>
      </c>
      <c r="C207" s="15" t="s">
        <v>157</v>
      </c>
      <c r="D207" s="15" t="s">
        <v>185</v>
      </c>
      <c r="E207" s="15" t="s">
        <v>88</v>
      </c>
      <c r="F207" s="16">
        <v>278</v>
      </c>
      <c r="G207" s="16">
        <v>293</v>
      </c>
    </row>
    <row r="208" spans="1:7" ht="24" x14ac:dyDescent="0.2">
      <c r="A208" s="18" t="s">
        <v>186</v>
      </c>
      <c r="B208" s="15" t="s">
        <v>129</v>
      </c>
      <c r="C208" s="15" t="s">
        <v>157</v>
      </c>
      <c r="D208" s="15" t="s">
        <v>187</v>
      </c>
      <c r="E208" s="15"/>
      <c r="F208" s="16">
        <f>F209</f>
        <v>3598</v>
      </c>
      <c r="G208" s="16">
        <f>G209</f>
        <v>3781</v>
      </c>
    </row>
    <row r="209" spans="1:7" ht="24" x14ac:dyDescent="0.2">
      <c r="A209" s="18" t="s">
        <v>87</v>
      </c>
      <c r="B209" s="15" t="s">
        <v>129</v>
      </c>
      <c r="C209" s="15" t="s">
        <v>157</v>
      </c>
      <c r="D209" s="15" t="s">
        <v>187</v>
      </c>
      <c r="E209" s="15" t="s">
        <v>88</v>
      </c>
      <c r="F209" s="16">
        <v>3598</v>
      </c>
      <c r="G209" s="16">
        <v>3781</v>
      </c>
    </row>
    <row r="210" spans="1:7" ht="24" x14ac:dyDescent="0.2">
      <c r="A210" s="18" t="s">
        <v>188</v>
      </c>
      <c r="B210" s="15" t="s">
        <v>129</v>
      </c>
      <c r="C210" s="15" t="s">
        <v>157</v>
      </c>
      <c r="D210" s="15" t="s">
        <v>189</v>
      </c>
      <c r="E210" s="15"/>
      <c r="F210" s="16">
        <f>F211</f>
        <v>1464</v>
      </c>
      <c r="G210" s="16">
        <f>G211</f>
        <v>1539</v>
      </c>
    </row>
    <row r="211" spans="1:7" ht="24" x14ac:dyDescent="0.2">
      <c r="A211" s="18" t="s">
        <v>87</v>
      </c>
      <c r="B211" s="15" t="s">
        <v>129</v>
      </c>
      <c r="C211" s="15" t="s">
        <v>157</v>
      </c>
      <c r="D211" s="15" t="s">
        <v>189</v>
      </c>
      <c r="E211" s="15" t="s">
        <v>88</v>
      </c>
      <c r="F211" s="16">
        <v>1464</v>
      </c>
      <c r="G211" s="16">
        <v>1539</v>
      </c>
    </row>
    <row r="212" spans="1:7" ht="24" x14ac:dyDescent="0.2">
      <c r="A212" s="18" t="s">
        <v>190</v>
      </c>
      <c r="B212" s="15" t="s">
        <v>129</v>
      </c>
      <c r="C212" s="15" t="s">
        <v>157</v>
      </c>
      <c r="D212" s="15" t="s">
        <v>191</v>
      </c>
      <c r="E212" s="15"/>
      <c r="F212" s="16">
        <f>F213</f>
        <v>568</v>
      </c>
      <c r="G212" s="16">
        <f>G213</f>
        <v>596</v>
      </c>
    </row>
    <row r="213" spans="1:7" ht="24" x14ac:dyDescent="0.2">
      <c r="A213" s="18" t="s">
        <v>87</v>
      </c>
      <c r="B213" s="15" t="s">
        <v>129</v>
      </c>
      <c r="C213" s="15" t="s">
        <v>157</v>
      </c>
      <c r="D213" s="15" t="s">
        <v>191</v>
      </c>
      <c r="E213" s="15" t="s">
        <v>88</v>
      </c>
      <c r="F213" s="16">
        <v>568</v>
      </c>
      <c r="G213" s="16">
        <v>596</v>
      </c>
    </row>
    <row r="214" spans="1:7" ht="24" x14ac:dyDescent="0.2">
      <c r="A214" s="18" t="s">
        <v>192</v>
      </c>
      <c r="B214" s="15" t="s">
        <v>129</v>
      </c>
      <c r="C214" s="15" t="s">
        <v>157</v>
      </c>
      <c r="D214" s="15" t="s">
        <v>193</v>
      </c>
      <c r="E214" s="15"/>
      <c r="F214" s="16">
        <f>F215</f>
        <v>3438</v>
      </c>
      <c r="G214" s="16">
        <f>G215</f>
        <v>3613</v>
      </c>
    </row>
    <row r="215" spans="1:7" ht="24" x14ac:dyDescent="0.2">
      <c r="A215" s="18" t="s">
        <v>87</v>
      </c>
      <c r="B215" s="15" t="s">
        <v>129</v>
      </c>
      <c r="C215" s="15" t="s">
        <v>157</v>
      </c>
      <c r="D215" s="15" t="s">
        <v>193</v>
      </c>
      <c r="E215" s="15" t="s">
        <v>88</v>
      </c>
      <c r="F215" s="16">
        <v>3438</v>
      </c>
      <c r="G215" s="16">
        <v>3613</v>
      </c>
    </row>
    <row r="216" spans="1:7" ht="24" x14ac:dyDescent="0.2">
      <c r="A216" s="18" t="s">
        <v>194</v>
      </c>
      <c r="B216" s="15" t="s">
        <v>129</v>
      </c>
      <c r="C216" s="15" t="s">
        <v>157</v>
      </c>
      <c r="D216" s="15" t="s">
        <v>173</v>
      </c>
      <c r="E216" s="15"/>
      <c r="F216" s="16">
        <f>F217</f>
        <v>5116</v>
      </c>
      <c r="G216" s="16">
        <f>G217</f>
        <v>5376</v>
      </c>
    </row>
    <row r="217" spans="1:7" ht="24" x14ac:dyDescent="0.2">
      <c r="A217" s="18" t="s">
        <v>87</v>
      </c>
      <c r="B217" s="15" t="s">
        <v>129</v>
      </c>
      <c r="C217" s="15" t="s">
        <v>157</v>
      </c>
      <c r="D217" s="15" t="s">
        <v>173</v>
      </c>
      <c r="E217" s="15" t="s">
        <v>88</v>
      </c>
      <c r="F217" s="16">
        <v>5116</v>
      </c>
      <c r="G217" s="16">
        <v>5376</v>
      </c>
    </row>
    <row r="218" spans="1:7" ht="24.75" hidden="1" customHeight="1" x14ac:dyDescent="0.2">
      <c r="A218" s="19" t="s">
        <v>195</v>
      </c>
      <c r="B218" s="15" t="s">
        <v>129</v>
      </c>
      <c r="C218" s="15" t="s">
        <v>157</v>
      </c>
      <c r="D218" s="15" t="s">
        <v>196</v>
      </c>
      <c r="E218" s="15"/>
      <c r="F218" s="16">
        <f>F219</f>
        <v>0</v>
      </c>
      <c r="G218" s="16">
        <f>G219</f>
        <v>0</v>
      </c>
    </row>
    <row r="219" spans="1:7" ht="36" hidden="1" x14ac:dyDescent="0.2">
      <c r="A219" s="18" t="s">
        <v>512</v>
      </c>
      <c r="B219" s="15" t="s">
        <v>129</v>
      </c>
      <c r="C219" s="15" t="s">
        <v>157</v>
      </c>
      <c r="D219" s="15" t="s">
        <v>197</v>
      </c>
      <c r="E219" s="15"/>
      <c r="F219" s="16">
        <f>F221+F220+F224</f>
        <v>0</v>
      </c>
      <c r="G219" s="16">
        <f>G221+G220+G224</f>
        <v>0</v>
      </c>
    </row>
    <row r="220" spans="1:7" ht="24" hidden="1" x14ac:dyDescent="0.2">
      <c r="A220" s="18" t="s">
        <v>22</v>
      </c>
      <c r="B220" s="15" t="s">
        <v>129</v>
      </c>
      <c r="C220" s="15" t="s">
        <v>157</v>
      </c>
      <c r="D220" s="15" t="s">
        <v>197</v>
      </c>
      <c r="E220" s="15" t="s">
        <v>23</v>
      </c>
      <c r="F220" s="16"/>
      <c r="G220" s="16"/>
    </row>
    <row r="221" spans="1:7" ht="24" hidden="1" x14ac:dyDescent="0.2">
      <c r="A221" s="18" t="s">
        <v>150</v>
      </c>
      <c r="B221" s="15" t="s">
        <v>129</v>
      </c>
      <c r="C221" s="15" t="s">
        <v>157</v>
      </c>
      <c r="D221" s="15" t="s">
        <v>197</v>
      </c>
      <c r="E221" s="15" t="s">
        <v>151</v>
      </c>
      <c r="F221" s="16"/>
      <c r="G221" s="16"/>
    </row>
    <row r="222" spans="1:7" ht="36" hidden="1" x14ac:dyDescent="0.2">
      <c r="A222" s="18" t="s">
        <v>198</v>
      </c>
      <c r="B222" s="15" t="s">
        <v>129</v>
      </c>
      <c r="C222" s="15" t="s">
        <v>157</v>
      </c>
      <c r="D222" s="15" t="s">
        <v>197</v>
      </c>
      <c r="E222" s="15" t="s">
        <v>151</v>
      </c>
      <c r="F222" s="16"/>
      <c r="G222" s="16"/>
    </row>
    <row r="223" spans="1:7" ht="14.25" hidden="1" customHeight="1" x14ac:dyDescent="0.2">
      <c r="A223" s="18" t="s">
        <v>164</v>
      </c>
      <c r="B223" s="15" t="s">
        <v>129</v>
      </c>
      <c r="C223" s="15" t="s">
        <v>157</v>
      </c>
      <c r="D223" s="15" t="s">
        <v>197</v>
      </c>
      <c r="E223" s="15" t="s">
        <v>151</v>
      </c>
      <c r="F223" s="16"/>
      <c r="G223" s="16"/>
    </row>
    <row r="224" spans="1:7" ht="14.25" hidden="1" customHeight="1" x14ac:dyDescent="0.2">
      <c r="A224" s="18" t="s">
        <v>24</v>
      </c>
      <c r="B224" s="15" t="s">
        <v>129</v>
      </c>
      <c r="C224" s="15" t="s">
        <v>157</v>
      </c>
      <c r="D224" s="15" t="s">
        <v>197</v>
      </c>
      <c r="E224" s="15" t="s">
        <v>25</v>
      </c>
      <c r="F224" s="16"/>
      <c r="G224" s="16"/>
    </row>
    <row r="225" spans="1:7" ht="14.25" customHeight="1" x14ac:dyDescent="0.2">
      <c r="A225" s="41" t="s">
        <v>11</v>
      </c>
      <c r="B225" s="22" t="s">
        <v>129</v>
      </c>
      <c r="C225" s="22" t="s">
        <v>157</v>
      </c>
      <c r="D225" s="22" t="s">
        <v>12</v>
      </c>
      <c r="E225" s="15"/>
      <c r="F225" s="23">
        <f t="shared" ref="F225:F226" si="13">F226</f>
        <v>12365</v>
      </c>
      <c r="G225" s="23">
        <f t="shared" ref="G225:G226" si="14">G226</f>
        <v>12365</v>
      </c>
    </row>
    <row r="226" spans="1:7" ht="14.25" customHeight="1" x14ac:dyDescent="0.2">
      <c r="A226" s="13" t="s">
        <v>11</v>
      </c>
      <c r="B226" s="15" t="s">
        <v>129</v>
      </c>
      <c r="C226" s="15" t="s">
        <v>157</v>
      </c>
      <c r="D226" s="15" t="s">
        <v>13</v>
      </c>
      <c r="E226" s="15"/>
      <c r="F226" s="16">
        <f t="shared" si="13"/>
        <v>12365</v>
      </c>
      <c r="G226" s="16">
        <f t="shared" si="14"/>
        <v>12365</v>
      </c>
    </row>
    <row r="227" spans="1:7" ht="24" x14ac:dyDescent="0.2">
      <c r="A227" s="13" t="s">
        <v>85</v>
      </c>
      <c r="B227" s="15" t="s">
        <v>129</v>
      </c>
      <c r="C227" s="15" t="s">
        <v>157</v>
      </c>
      <c r="D227" s="15" t="s">
        <v>86</v>
      </c>
      <c r="E227" s="15"/>
      <c r="F227" s="16">
        <f>F228</f>
        <v>12365</v>
      </c>
      <c r="G227" s="16">
        <f>G228</f>
        <v>12365</v>
      </c>
    </row>
    <row r="228" spans="1:7" ht="24" x14ac:dyDescent="0.2">
      <c r="A228" s="18" t="s">
        <v>87</v>
      </c>
      <c r="B228" s="15" t="s">
        <v>129</v>
      </c>
      <c r="C228" s="15" t="s">
        <v>157</v>
      </c>
      <c r="D228" s="15" t="s">
        <v>86</v>
      </c>
      <c r="E228" s="15" t="s">
        <v>88</v>
      </c>
      <c r="F228" s="16">
        <v>12365</v>
      </c>
      <c r="G228" s="16">
        <v>12365</v>
      </c>
    </row>
    <row r="229" spans="1:7" ht="14.25" customHeight="1" x14ac:dyDescent="0.2">
      <c r="A229" s="21" t="s">
        <v>199</v>
      </c>
      <c r="B229" s="22" t="s">
        <v>129</v>
      </c>
      <c r="C229" s="22" t="s">
        <v>200</v>
      </c>
      <c r="D229" s="22"/>
      <c r="E229" s="22"/>
      <c r="F229" s="23">
        <f>F230+F236</f>
        <v>605</v>
      </c>
      <c r="G229" s="23">
        <f>G230+G236</f>
        <v>606</v>
      </c>
    </row>
    <row r="230" spans="1:7" ht="14.25" customHeight="1" x14ac:dyDescent="0.2">
      <c r="A230" s="21" t="s">
        <v>11</v>
      </c>
      <c r="B230" s="22" t="s">
        <v>129</v>
      </c>
      <c r="C230" s="22" t="s">
        <v>200</v>
      </c>
      <c r="D230" s="22" t="s">
        <v>12</v>
      </c>
      <c r="E230" s="22"/>
      <c r="F230" s="23">
        <f t="shared" ref="F230:G232" si="15">F231</f>
        <v>300</v>
      </c>
      <c r="G230" s="23">
        <f t="shared" si="15"/>
        <v>300</v>
      </c>
    </row>
    <row r="231" spans="1:7" x14ac:dyDescent="0.2">
      <c r="A231" s="18" t="s">
        <v>11</v>
      </c>
      <c r="B231" s="15" t="s">
        <v>129</v>
      </c>
      <c r="C231" s="15" t="s">
        <v>200</v>
      </c>
      <c r="D231" s="15" t="s">
        <v>13</v>
      </c>
      <c r="E231" s="15"/>
      <c r="F231" s="16">
        <f t="shared" si="15"/>
        <v>300</v>
      </c>
      <c r="G231" s="16">
        <f t="shared" si="15"/>
        <v>300</v>
      </c>
    </row>
    <row r="232" spans="1:7" x14ac:dyDescent="0.2">
      <c r="A232" s="18" t="s">
        <v>201</v>
      </c>
      <c r="B232" s="15" t="s">
        <v>129</v>
      </c>
      <c r="C232" s="15" t="s">
        <v>200</v>
      </c>
      <c r="D232" s="15" t="s">
        <v>202</v>
      </c>
      <c r="E232" s="15"/>
      <c r="F232" s="16">
        <f t="shared" si="15"/>
        <v>300</v>
      </c>
      <c r="G232" s="16">
        <f t="shared" si="15"/>
        <v>300</v>
      </c>
    </row>
    <row r="233" spans="1:7" ht="24" x14ac:dyDescent="0.2">
      <c r="A233" s="18" t="s">
        <v>22</v>
      </c>
      <c r="B233" s="15" t="s">
        <v>129</v>
      </c>
      <c r="C233" s="15" t="s">
        <v>200</v>
      </c>
      <c r="D233" s="15" t="s">
        <v>202</v>
      </c>
      <c r="E233" s="15" t="s">
        <v>23</v>
      </c>
      <c r="F233" s="16">
        <v>300</v>
      </c>
      <c r="G233" s="16">
        <v>300</v>
      </c>
    </row>
    <row r="234" spans="1:7" ht="12.75" hidden="1" customHeight="1" x14ac:dyDescent="0.2">
      <c r="A234" s="18" t="s">
        <v>203</v>
      </c>
      <c r="B234" s="15" t="s">
        <v>129</v>
      </c>
      <c r="C234" s="15" t="s">
        <v>200</v>
      </c>
      <c r="D234" s="15" t="s">
        <v>204</v>
      </c>
      <c r="E234" s="15"/>
      <c r="F234" s="16">
        <f>F235</f>
        <v>0</v>
      </c>
      <c r="G234" s="16">
        <f>G235</f>
        <v>0</v>
      </c>
    </row>
    <row r="235" spans="1:7" ht="24" hidden="1" x14ac:dyDescent="0.2">
      <c r="A235" s="18" t="s">
        <v>205</v>
      </c>
      <c r="B235" s="15" t="s">
        <v>129</v>
      </c>
      <c r="C235" s="15" t="s">
        <v>200</v>
      </c>
      <c r="D235" s="15" t="s">
        <v>204</v>
      </c>
      <c r="E235" s="15" t="s">
        <v>23</v>
      </c>
      <c r="F235" s="16">
        <v>0</v>
      </c>
      <c r="G235" s="16">
        <v>0</v>
      </c>
    </row>
    <row r="236" spans="1:7" ht="52.5" customHeight="1" x14ac:dyDescent="0.2">
      <c r="A236" s="21" t="s">
        <v>206</v>
      </c>
      <c r="B236" s="22" t="s">
        <v>129</v>
      </c>
      <c r="C236" s="22" t="s">
        <v>200</v>
      </c>
      <c r="D236" s="22" t="s">
        <v>207</v>
      </c>
      <c r="E236" s="22"/>
      <c r="F236" s="23">
        <f>F237+F240</f>
        <v>305</v>
      </c>
      <c r="G236" s="23">
        <f>G237+G240</f>
        <v>306</v>
      </c>
    </row>
    <row r="237" spans="1:7" x14ac:dyDescent="0.2">
      <c r="A237" s="19" t="s">
        <v>208</v>
      </c>
      <c r="B237" s="15" t="s">
        <v>129</v>
      </c>
      <c r="C237" s="15" t="s">
        <v>200</v>
      </c>
      <c r="D237" s="15" t="s">
        <v>209</v>
      </c>
      <c r="E237" s="15"/>
      <c r="F237" s="16">
        <f>F238</f>
        <v>295</v>
      </c>
      <c r="G237" s="16">
        <f>G238</f>
        <v>296</v>
      </c>
    </row>
    <row r="238" spans="1:7" ht="77.25" customHeight="1" x14ac:dyDescent="0.2">
      <c r="A238" s="18" t="s">
        <v>210</v>
      </c>
      <c r="B238" s="15" t="s">
        <v>129</v>
      </c>
      <c r="C238" s="15" t="s">
        <v>200</v>
      </c>
      <c r="D238" s="15" t="s">
        <v>211</v>
      </c>
      <c r="E238" s="15"/>
      <c r="F238" s="16">
        <f>F239</f>
        <v>295</v>
      </c>
      <c r="G238" s="16">
        <f>G239</f>
        <v>296</v>
      </c>
    </row>
    <row r="239" spans="1:7" ht="16.5" customHeight="1" x14ac:dyDescent="0.2">
      <c r="A239" s="18" t="s">
        <v>24</v>
      </c>
      <c r="B239" s="15" t="s">
        <v>129</v>
      </c>
      <c r="C239" s="15" t="s">
        <v>200</v>
      </c>
      <c r="D239" s="15" t="s">
        <v>211</v>
      </c>
      <c r="E239" s="15" t="s">
        <v>25</v>
      </c>
      <c r="F239" s="16">
        <v>295</v>
      </c>
      <c r="G239" s="16">
        <v>296</v>
      </c>
    </row>
    <row r="240" spans="1:7" ht="15" customHeight="1" x14ac:dyDescent="0.2">
      <c r="A240" s="19" t="s">
        <v>212</v>
      </c>
      <c r="B240" s="15" t="s">
        <v>129</v>
      </c>
      <c r="C240" s="15" t="s">
        <v>200</v>
      </c>
      <c r="D240" s="15" t="s">
        <v>213</v>
      </c>
      <c r="E240" s="15"/>
      <c r="F240" s="16">
        <f>F241</f>
        <v>10</v>
      </c>
      <c r="G240" s="16">
        <f>G241</f>
        <v>10</v>
      </c>
    </row>
    <row r="241" spans="1:7" ht="36" x14ac:dyDescent="0.2">
      <c r="A241" s="18" t="s">
        <v>214</v>
      </c>
      <c r="B241" s="15" t="s">
        <v>129</v>
      </c>
      <c r="C241" s="15" t="s">
        <v>200</v>
      </c>
      <c r="D241" s="15" t="s">
        <v>215</v>
      </c>
      <c r="E241" s="15"/>
      <c r="F241" s="16">
        <f>F242</f>
        <v>10</v>
      </c>
      <c r="G241" s="16">
        <f>G242</f>
        <v>10</v>
      </c>
    </row>
    <row r="242" spans="1:7" ht="27" customHeight="1" x14ac:dyDescent="0.2">
      <c r="A242" s="18" t="s">
        <v>22</v>
      </c>
      <c r="B242" s="15" t="s">
        <v>129</v>
      </c>
      <c r="C242" s="15" t="s">
        <v>200</v>
      </c>
      <c r="D242" s="15" t="s">
        <v>215</v>
      </c>
      <c r="E242" s="15" t="s">
        <v>23</v>
      </c>
      <c r="F242" s="16">
        <v>10</v>
      </c>
      <c r="G242" s="16">
        <v>10</v>
      </c>
    </row>
    <row r="243" spans="1:7" ht="14.25" customHeight="1" x14ac:dyDescent="0.2">
      <c r="A243" s="21" t="s">
        <v>216</v>
      </c>
      <c r="B243" s="22" t="s">
        <v>217</v>
      </c>
      <c r="C243" s="22"/>
      <c r="D243" s="22"/>
      <c r="E243" s="22"/>
      <c r="F243" s="23">
        <f>F244+F257+F325+F320</f>
        <v>35675</v>
      </c>
      <c r="G243" s="23">
        <f>G244+G257+G325+G320</f>
        <v>39283</v>
      </c>
    </row>
    <row r="244" spans="1:7" ht="14.25" customHeight="1" x14ac:dyDescent="0.2">
      <c r="A244" s="21" t="s">
        <v>218</v>
      </c>
      <c r="B244" s="22" t="s">
        <v>217</v>
      </c>
      <c r="C244" s="22" t="s">
        <v>219</v>
      </c>
      <c r="D244" s="22"/>
      <c r="E244" s="22"/>
      <c r="F244" s="23">
        <f>F245+F249</f>
        <v>150</v>
      </c>
      <c r="G244" s="23">
        <f>G245+G249</f>
        <v>150</v>
      </c>
    </row>
    <row r="245" spans="1:7" ht="13.5" customHeight="1" x14ac:dyDescent="0.2">
      <c r="A245" s="21" t="s">
        <v>11</v>
      </c>
      <c r="B245" s="22" t="s">
        <v>217</v>
      </c>
      <c r="C245" s="22" t="s">
        <v>219</v>
      </c>
      <c r="D245" s="22" t="s">
        <v>12</v>
      </c>
      <c r="E245" s="22"/>
      <c r="F245" s="23">
        <f t="shared" ref="F245:G247" si="16">F246</f>
        <v>150</v>
      </c>
      <c r="G245" s="23">
        <f t="shared" si="16"/>
        <v>150</v>
      </c>
    </row>
    <row r="246" spans="1:7" ht="18" customHeight="1" x14ac:dyDescent="0.2">
      <c r="A246" s="18" t="s">
        <v>11</v>
      </c>
      <c r="B246" s="15" t="s">
        <v>217</v>
      </c>
      <c r="C246" s="15" t="s">
        <v>219</v>
      </c>
      <c r="D246" s="15" t="s">
        <v>13</v>
      </c>
      <c r="E246" s="15"/>
      <c r="F246" s="16">
        <f t="shared" si="16"/>
        <v>150</v>
      </c>
      <c r="G246" s="16">
        <f t="shared" si="16"/>
        <v>150</v>
      </c>
    </row>
    <row r="247" spans="1:7" ht="27" customHeight="1" x14ac:dyDescent="0.2">
      <c r="A247" s="18" t="s">
        <v>220</v>
      </c>
      <c r="B247" s="15" t="s">
        <v>217</v>
      </c>
      <c r="C247" s="15" t="s">
        <v>219</v>
      </c>
      <c r="D247" s="15" t="s">
        <v>221</v>
      </c>
      <c r="E247" s="15"/>
      <c r="F247" s="16">
        <f t="shared" si="16"/>
        <v>150</v>
      </c>
      <c r="G247" s="16">
        <f t="shared" si="16"/>
        <v>150</v>
      </c>
    </row>
    <row r="248" spans="1:7" ht="24" x14ac:dyDescent="0.2">
      <c r="A248" s="18" t="s">
        <v>22</v>
      </c>
      <c r="B248" s="15" t="s">
        <v>217</v>
      </c>
      <c r="C248" s="15" t="s">
        <v>219</v>
      </c>
      <c r="D248" s="15" t="s">
        <v>221</v>
      </c>
      <c r="E248" s="15" t="s">
        <v>23</v>
      </c>
      <c r="F248" s="16">
        <v>150</v>
      </c>
      <c r="G248" s="16">
        <v>150</v>
      </c>
    </row>
    <row r="249" spans="1:7" ht="60" hidden="1" x14ac:dyDescent="0.2">
      <c r="A249" s="21" t="s">
        <v>222</v>
      </c>
      <c r="B249" s="22" t="s">
        <v>217</v>
      </c>
      <c r="C249" s="22" t="s">
        <v>219</v>
      </c>
      <c r="D249" s="22" t="s">
        <v>223</v>
      </c>
      <c r="E249" s="22"/>
      <c r="F249" s="23">
        <f>F250</f>
        <v>0</v>
      </c>
      <c r="G249" s="23">
        <f>G250</f>
        <v>0</v>
      </c>
    </row>
    <row r="250" spans="1:7" ht="36" hidden="1" x14ac:dyDescent="0.2">
      <c r="A250" s="19" t="s">
        <v>224</v>
      </c>
      <c r="B250" s="15" t="s">
        <v>217</v>
      </c>
      <c r="C250" s="15" t="s">
        <v>219</v>
      </c>
      <c r="D250" s="15" t="s">
        <v>225</v>
      </c>
      <c r="E250" s="15"/>
      <c r="F250" s="16">
        <f>F253+F251+F255</f>
        <v>0</v>
      </c>
      <c r="G250" s="16">
        <f>G253+G251+G255</f>
        <v>0</v>
      </c>
    </row>
    <row r="251" spans="1:7" ht="24" hidden="1" x14ac:dyDescent="0.2">
      <c r="A251" s="18" t="s">
        <v>226</v>
      </c>
      <c r="B251" s="15" t="s">
        <v>217</v>
      </c>
      <c r="C251" s="15" t="s">
        <v>219</v>
      </c>
      <c r="D251" s="15" t="s">
        <v>227</v>
      </c>
      <c r="E251" s="15"/>
      <c r="F251" s="16">
        <f>F252</f>
        <v>0</v>
      </c>
      <c r="G251" s="16">
        <f>G252</f>
        <v>0</v>
      </c>
    </row>
    <row r="252" spans="1:7" ht="24" hidden="1" x14ac:dyDescent="0.2">
      <c r="A252" s="18" t="s">
        <v>150</v>
      </c>
      <c r="B252" s="15" t="s">
        <v>217</v>
      </c>
      <c r="C252" s="15" t="s">
        <v>219</v>
      </c>
      <c r="D252" s="15" t="s">
        <v>227</v>
      </c>
      <c r="E252" s="15" t="s">
        <v>151</v>
      </c>
      <c r="F252" s="16"/>
      <c r="G252" s="16"/>
    </row>
    <row r="253" spans="1:7" ht="24" hidden="1" x14ac:dyDescent="0.2">
      <c r="A253" s="18" t="s">
        <v>228</v>
      </c>
      <c r="B253" s="15" t="s">
        <v>217</v>
      </c>
      <c r="C253" s="15" t="s">
        <v>219</v>
      </c>
      <c r="D253" s="15" t="s">
        <v>229</v>
      </c>
      <c r="E253" s="15"/>
      <c r="F253" s="16">
        <f>F254</f>
        <v>0</v>
      </c>
      <c r="G253" s="16">
        <f>G254</f>
        <v>0</v>
      </c>
    </row>
    <row r="254" spans="1:7" ht="24" hidden="1" x14ac:dyDescent="0.2">
      <c r="A254" s="18" t="s">
        <v>150</v>
      </c>
      <c r="B254" s="15" t="s">
        <v>217</v>
      </c>
      <c r="C254" s="15" t="s">
        <v>219</v>
      </c>
      <c r="D254" s="15" t="s">
        <v>229</v>
      </c>
      <c r="E254" s="15" t="s">
        <v>151</v>
      </c>
      <c r="F254" s="16"/>
      <c r="G254" s="16"/>
    </row>
    <row r="255" spans="1:7" ht="36" hidden="1" x14ac:dyDescent="0.2">
      <c r="A255" s="18" t="s">
        <v>230</v>
      </c>
      <c r="B255" s="15" t="s">
        <v>217</v>
      </c>
      <c r="C255" s="15" t="s">
        <v>219</v>
      </c>
      <c r="D255" s="15" t="s">
        <v>231</v>
      </c>
      <c r="E255" s="15"/>
      <c r="F255" s="16">
        <f>F256</f>
        <v>0</v>
      </c>
      <c r="G255" s="16">
        <f>G256</f>
        <v>0</v>
      </c>
    </row>
    <row r="256" spans="1:7" ht="24" hidden="1" x14ac:dyDescent="0.2">
      <c r="A256" s="18" t="s">
        <v>150</v>
      </c>
      <c r="B256" s="15" t="s">
        <v>217</v>
      </c>
      <c r="C256" s="15" t="s">
        <v>219</v>
      </c>
      <c r="D256" s="15" t="s">
        <v>231</v>
      </c>
      <c r="E256" s="15" t="s">
        <v>151</v>
      </c>
      <c r="F256" s="16"/>
      <c r="G256" s="16"/>
    </row>
    <row r="257" spans="1:7" x14ac:dyDescent="0.2">
      <c r="A257" s="21" t="s">
        <v>232</v>
      </c>
      <c r="B257" s="22" t="s">
        <v>217</v>
      </c>
      <c r="C257" s="22" t="s">
        <v>233</v>
      </c>
      <c r="D257" s="22"/>
      <c r="E257" s="22"/>
      <c r="F257" s="23">
        <f>F258+F262+F316</f>
        <v>29415</v>
      </c>
      <c r="G257" s="23">
        <f>G258+G262+G316</f>
        <v>32913</v>
      </c>
    </row>
    <row r="258" spans="1:7" x14ac:dyDescent="0.2">
      <c r="A258" s="21" t="s">
        <v>11</v>
      </c>
      <c r="B258" s="22" t="s">
        <v>217</v>
      </c>
      <c r="C258" s="22" t="s">
        <v>233</v>
      </c>
      <c r="D258" s="22" t="s">
        <v>12</v>
      </c>
      <c r="E258" s="22"/>
      <c r="F258" s="23">
        <f t="shared" ref="F258:G260" si="17">F259</f>
        <v>29393</v>
      </c>
      <c r="G258" s="23">
        <f t="shared" si="17"/>
        <v>29393</v>
      </c>
    </row>
    <row r="259" spans="1:7" x14ac:dyDescent="0.2">
      <c r="A259" s="18" t="s">
        <v>11</v>
      </c>
      <c r="B259" s="15" t="s">
        <v>217</v>
      </c>
      <c r="C259" s="15" t="s">
        <v>233</v>
      </c>
      <c r="D259" s="15" t="s">
        <v>13</v>
      </c>
      <c r="E259" s="15"/>
      <c r="F259" s="16">
        <f t="shared" si="17"/>
        <v>29393</v>
      </c>
      <c r="G259" s="16">
        <f t="shared" si="17"/>
        <v>29393</v>
      </c>
    </row>
    <row r="260" spans="1:7" ht="39" customHeight="1" x14ac:dyDescent="0.2">
      <c r="A260" s="18" t="s">
        <v>508</v>
      </c>
      <c r="B260" s="15" t="s">
        <v>217</v>
      </c>
      <c r="C260" s="15" t="s">
        <v>233</v>
      </c>
      <c r="D260" s="15" t="s">
        <v>44</v>
      </c>
      <c r="E260" s="15"/>
      <c r="F260" s="16">
        <f t="shared" si="17"/>
        <v>29393</v>
      </c>
      <c r="G260" s="16">
        <f t="shared" si="17"/>
        <v>29393</v>
      </c>
    </row>
    <row r="261" spans="1:7" x14ac:dyDescent="0.2">
      <c r="A261" s="18" t="s">
        <v>24</v>
      </c>
      <c r="B261" s="15" t="s">
        <v>217</v>
      </c>
      <c r="C261" s="15" t="s">
        <v>233</v>
      </c>
      <c r="D261" s="15" t="s">
        <v>44</v>
      </c>
      <c r="E261" s="15" t="s">
        <v>25</v>
      </c>
      <c r="F261" s="16">
        <v>29393</v>
      </c>
      <c r="G261" s="16">
        <v>29393</v>
      </c>
    </row>
    <row r="262" spans="1:7" ht="66" customHeight="1" x14ac:dyDescent="0.2">
      <c r="A262" s="21" t="s">
        <v>234</v>
      </c>
      <c r="B262" s="22" t="s">
        <v>217</v>
      </c>
      <c r="C262" s="22" t="s">
        <v>233</v>
      </c>
      <c r="D262" s="22" t="s">
        <v>235</v>
      </c>
      <c r="E262" s="22"/>
      <c r="F262" s="23">
        <f>F263+F307</f>
        <v>22</v>
      </c>
      <c r="G262" s="23">
        <f>G263+G307</f>
        <v>3520</v>
      </c>
    </row>
    <row r="263" spans="1:7" ht="36" x14ac:dyDescent="0.2">
      <c r="A263" s="18" t="s">
        <v>236</v>
      </c>
      <c r="B263" s="15" t="s">
        <v>217</v>
      </c>
      <c r="C263" s="15" t="s">
        <v>233</v>
      </c>
      <c r="D263" s="15" t="s">
        <v>237</v>
      </c>
      <c r="E263" s="15"/>
      <c r="F263" s="16">
        <f>F304+F264+F299</f>
        <v>22</v>
      </c>
      <c r="G263" s="16">
        <f>G304+G264+G299</f>
        <v>100</v>
      </c>
    </row>
    <row r="264" spans="1:7" ht="24" x14ac:dyDescent="0.2">
      <c r="A264" s="19" t="s">
        <v>238</v>
      </c>
      <c r="B264" s="15" t="s">
        <v>217</v>
      </c>
      <c r="C264" s="15" t="s">
        <v>233</v>
      </c>
      <c r="D264" s="15" t="s">
        <v>239</v>
      </c>
      <c r="E264" s="15"/>
      <c r="F264" s="16">
        <f>F265+F295+F297</f>
        <v>14</v>
      </c>
      <c r="G264" s="16">
        <f>G265+G295+G297</f>
        <v>100</v>
      </c>
    </row>
    <row r="265" spans="1:7" ht="24" x14ac:dyDescent="0.2">
      <c r="A265" s="18" t="s">
        <v>517</v>
      </c>
      <c r="B265" s="15" t="s">
        <v>217</v>
      </c>
      <c r="C265" s="15" t="s">
        <v>233</v>
      </c>
      <c r="D265" s="15" t="s">
        <v>518</v>
      </c>
      <c r="E265" s="15"/>
      <c r="F265" s="16">
        <f>F266</f>
        <v>13</v>
      </c>
      <c r="G265" s="16">
        <f>G266</f>
        <v>0</v>
      </c>
    </row>
    <row r="266" spans="1:7" x14ac:dyDescent="0.2">
      <c r="A266" s="18" t="s">
        <v>99</v>
      </c>
      <c r="B266" s="15" t="s">
        <v>217</v>
      </c>
      <c r="C266" s="15" t="s">
        <v>233</v>
      </c>
      <c r="D266" s="15" t="s">
        <v>518</v>
      </c>
      <c r="E266" s="15" t="s">
        <v>100</v>
      </c>
      <c r="F266" s="16">
        <v>13</v>
      </c>
      <c r="G266" s="16">
        <v>0</v>
      </c>
    </row>
    <row r="267" spans="1:7" hidden="1" x14ac:dyDescent="0.2">
      <c r="A267" s="18" t="s">
        <v>240</v>
      </c>
      <c r="B267" s="15" t="s">
        <v>217</v>
      </c>
      <c r="C267" s="15" t="s">
        <v>233</v>
      </c>
      <c r="D267" s="15"/>
      <c r="E267" s="15"/>
      <c r="F267" s="16">
        <f>F268</f>
        <v>0</v>
      </c>
      <c r="G267" s="16">
        <f>G268</f>
        <v>0</v>
      </c>
    </row>
    <row r="268" spans="1:7" hidden="1" x14ac:dyDescent="0.2">
      <c r="A268" s="18" t="s">
        <v>99</v>
      </c>
      <c r="B268" s="15" t="s">
        <v>217</v>
      </c>
      <c r="C268" s="15" t="s">
        <v>233</v>
      </c>
      <c r="D268" s="15"/>
      <c r="E268" s="15" t="s">
        <v>100</v>
      </c>
      <c r="F268" s="16">
        <f>38-38</f>
        <v>0</v>
      </c>
      <c r="G268" s="16">
        <f>38-38</f>
        <v>0</v>
      </c>
    </row>
    <row r="269" spans="1:7" ht="24" hidden="1" x14ac:dyDescent="0.2">
      <c r="A269" s="18" t="s">
        <v>241</v>
      </c>
      <c r="B269" s="15" t="s">
        <v>217</v>
      </c>
      <c r="C269" s="15" t="s">
        <v>233</v>
      </c>
      <c r="D269" s="15"/>
      <c r="E269" s="15"/>
      <c r="F269" s="16">
        <f>F270</f>
        <v>0</v>
      </c>
      <c r="G269" s="16">
        <f>G270</f>
        <v>0</v>
      </c>
    </row>
    <row r="270" spans="1:7" hidden="1" x14ac:dyDescent="0.2">
      <c r="A270" s="18" t="s">
        <v>99</v>
      </c>
      <c r="B270" s="15" t="s">
        <v>217</v>
      </c>
      <c r="C270" s="15" t="s">
        <v>233</v>
      </c>
      <c r="D270" s="15"/>
      <c r="E270" s="15" t="s">
        <v>100</v>
      </c>
      <c r="F270" s="16">
        <f>8-8</f>
        <v>0</v>
      </c>
      <c r="G270" s="16">
        <f>8-8</f>
        <v>0</v>
      </c>
    </row>
    <row r="271" spans="1:7" ht="24" hidden="1" x14ac:dyDescent="0.2">
      <c r="A271" s="18" t="s">
        <v>242</v>
      </c>
      <c r="B271" s="15" t="s">
        <v>217</v>
      </c>
      <c r="C271" s="15" t="s">
        <v>233</v>
      </c>
      <c r="D271" s="15"/>
      <c r="E271" s="15"/>
      <c r="F271" s="16">
        <f>F272</f>
        <v>0</v>
      </c>
      <c r="G271" s="16">
        <f>G272</f>
        <v>0</v>
      </c>
    </row>
    <row r="272" spans="1:7" hidden="1" x14ac:dyDescent="0.2">
      <c r="A272" s="18" t="s">
        <v>99</v>
      </c>
      <c r="B272" s="15" t="s">
        <v>217</v>
      </c>
      <c r="C272" s="15" t="s">
        <v>233</v>
      </c>
      <c r="D272" s="15"/>
      <c r="E272" s="15" t="s">
        <v>100</v>
      </c>
      <c r="F272" s="16">
        <f>5-5</f>
        <v>0</v>
      </c>
      <c r="G272" s="16">
        <f>5-5</f>
        <v>0</v>
      </c>
    </row>
    <row r="273" spans="1:7" hidden="1" x14ac:dyDescent="0.2">
      <c r="A273" s="18" t="s">
        <v>243</v>
      </c>
      <c r="B273" s="15" t="s">
        <v>217</v>
      </c>
      <c r="C273" s="15" t="s">
        <v>233</v>
      </c>
      <c r="D273" s="15"/>
      <c r="E273" s="15"/>
      <c r="F273" s="16">
        <f>F274</f>
        <v>0</v>
      </c>
      <c r="G273" s="16">
        <f>G274</f>
        <v>0</v>
      </c>
    </row>
    <row r="274" spans="1:7" hidden="1" x14ac:dyDescent="0.2">
      <c r="A274" s="18" t="s">
        <v>99</v>
      </c>
      <c r="B274" s="15" t="s">
        <v>217</v>
      </c>
      <c r="C274" s="15" t="s">
        <v>233</v>
      </c>
      <c r="D274" s="15"/>
      <c r="E274" s="15" t="s">
        <v>100</v>
      </c>
      <c r="F274" s="16">
        <f>4-4</f>
        <v>0</v>
      </c>
      <c r="G274" s="16">
        <f>4-4</f>
        <v>0</v>
      </c>
    </row>
    <row r="275" spans="1:7" hidden="1" x14ac:dyDescent="0.2">
      <c r="A275" s="18" t="s">
        <v>244</v>
      </c>
      <c r="B275" s="15" t="s">
        <v>217</v>
      </c>
      <c r="C275" s="15" t="s">
        <v>233</v>
      </c>
      <c r="D275" s="15"/>
      <c r="E275" s="15"/>
      <c r="F275" s="16">
        <f>F276</f>
        <v>0</v>
      </c>
      <c r="G275" s="16">
        <f>G276</f>
        <v>0</v>
      </c>
    </row>
    <row r="276" spans="1:7" hidden="1" x14ac:dyDescent="0.2">
      <c r="A276" s="18" t="s">
        <v>99</v>
      </c>
      <c r="B276" s="15" t="s">
        <v>217</v>
      </c>
      <c r="C276" s="15" t="s">
        <v>233</v>
      </c>
      <c r="D276" s="15"/>
      <c r="E276" s="15" t="s">
        <v>100</v>
      </c>
      <c r="F276" s="16">
        <f>19-19</f>
        <v>0</v>
      </c>
      <c r="G276" s="16">
        <f>19-19</f>
        <v>0</v>
      </c>
    </row>
    <row r="277" spans="1:7" ht="36" hidden="1" x14ac:dyDescent="0.2">
      <c r="A277" s="18" t="s">
        <v>245</v>
      </c>
      <c r="B277" s="15" t="s">
        <v>217</v>
      </c>
      <c r="C277" s="15" t="s">
        <v>233</v>
      </c>
      <c r="D277" s="15"/>
      <c r="E277" s="15"/>
      <c r="F277" s="16">
        <f>F278</f>
        <v>0</v>
      </c>
      <c r="G277" s="16">
        <f>G278</f>
        <v>0</v>
      </c>
    </row>
    <row r="278" spans="1:7" hidden="1" x14ac:dyDescent="0.2">
      <c r="A278" s="18" t="s">
        <v>99</v>
      </c>
      <c r="B278" s="15" t="s">
        <v>217</v>
      </c>
      <c r="C278" s="15" t="s">
        <v>233</v>
      </c>
      <c r="D278" s="15"/>
      <c r="E278" s="15" t="s">
        <v>100</v>
      </c>
      <c r="F278" s="16">
        <f>12-12</f>
        <v>0</v>
      </c>
      <c r="G278" s="16">
        <f>12-12</f>
        <v>0</v>
      </c>
    </row>
    <row r="279" spans="1:7" hidden="1" x14ac:dyDescent="0.2">
      <c r="A279" s="18" t="s">
        <v>246</v>
      </c>
      <c r="B279" s="15" t="s">
        <v>217</v>
      </c>
      <c r="C279" s="15" t="s">
        <v>233</v>
      </c>
      <c r="D279" s="15"/>
      <c r="E279" s="15"/>
      <c r="F279" s="16">
        <f>F280</f>
        <v>0</v>
      </c>
      <c r="G279" s="16">
        <f>G280</f>
        <v>0</v>
      </c>
    </row>
    <row r="280" spans="1:7" hidden="1" x14ac:dyDescent="0.2">
      <c r="A280" s="18" t="s">
        <v>99</v>
      </c>
      <c r="B280" s="15" t="s">
        <v>217</v>
      </c>
      <c r="C280" s="15" t="s">
        <v>233</v>
      </c>
      <c r="D280" s="15"/>
      <c r="E280" s="15" t="s">
        <v>100</v>
      </c>
      <c r="F280" s="16">
        <f>3-3</f>
        <v>0</v>
      </c>
      <c r="G280" s="16">
        <f>3-3</f>
        <v>0</v>
      </c>
    </row>
    <row r="281" spans="1:7" ht="24" hidden="1" x14ac:dyDescent="0.2">
      <c r="A281" s="18" t="s">
        <v>247</v>
      </c>
      <c r="B281" s="15" t="s">
        <v>217</v>
      </c>
      <c r="C281" s="15" t="s">
        <v>233</v>
      </c>
      <c r="D281" s="15"/>
      <c r="E281" s="15"/>
      <c r="F281" s="16">
        <f>F282</f>
        <v>0</v>
      </c>
      <c r="G281" s="16">
        <f>G282</f>
        <v>0</v>
      </c>
    </row>
    <row r="282" spans="1:7" hidden="1" x14ac:dyDescent="0.2">
      <c r="A282" s="18" t="s">
        <v>99</v>
      </c>
      <c r="B282" s="15" t="s">
        <v>217</v>
      </c>
      <c r="C282" s="15" t="s">
        <v>233</v>
      </c>
      <c r="D282" s="15"/>
      <c r="E282" s="15" t="s">
        <v>100</v>
      </c>
      <c r="F282" s="16">
        <f>8-8</f>
        <v>0</v>
      </c>
      <c r="G282" s="16">
        <f>8-8</f>
        <v>0</v>
      </c>
    </row>
    <row r="283" spans="1:7" hidden="1" x14ac:dyDescent="0.2">
      <c r="A283" s="18" t="s">
        <v>248</v>
      </c>
      <c r="B283" s="15" t="s">
        <v>217</v>
      </c>
      <c r="C283" s="15" t="s">
        <v>233</v>
      </c>
      <c r="D283" s="15"/>
      <c r="E283" s="15"/>
      <c r="F283" s="16">
        <f>F284</f>
        <v>0</v>
      </c>
      <c r="G283" s="16">
        <f>G284</f>
        <v>0</v>
      </c>
    </row>
    <row r="284" spans="1:7" hidden="1" x14ac:dyDescent="0.2">
      <c r="A284" s="18" t="s">
        <v>99</v>
      </c>
      <c r="B284" s="15" t="s">
        <v>217</v>
      </c>
      <c r="C284" s="15" t="s">
        <v>233</v>
      </c>
      <c r="D284" s="15"/>
      <c r="E284" s="15" t="s">
        <v>100</v>
      </c>
      <c r="F284" s="16">
        <f>3-3</f>
        <v>0</v>
      </c>
      <c r="G284" s="16">
        <f>3-3</f>
        <v>0</v>
      </c>
    </row>
    <row r="285" spans="1:7" ht="36" hidden="1" x14ac:dyDescent="0.2">
      <c r="A285" s="18" t="s">
        <v>249</v>
      </c>
      <c r="B285" s="15" t="s">
        <v>217</v>
      </c>
      <c r="C285" s="15" t="s">
        <v>233</v>
      </c>
      <c r="D285" s="15"/>
      <c r="E285" s="15"/>
      <c r="F285" s="16">
        <f>F286</f>
        <v>0</v>
      </c>
      <c r="G285" s="16">
        <f>G286</f>
        <v>0</v>
      </c>
    </row>
    <row r="286" spans="1:7" hidden="1" x14ac:dyDescent="0.2">
      <c r="A286" s="18" t="s">
        <v>99</v>
      </c>
      <c r="B286" s="15" t="s">
        <v>217</v>
      </c>
      <c r="C286" s="15" t="s">
        <v>233</v>
      </c>
      <c r="D286" s="15"/>
      <c r="E286" s="15" t="s">
        <v>100</v>
      </c>
      <c r="F286" s="16">
        <f>1-1</f>
        <v>0</v>
      </c>
      <c r="G286" s="16">
        <f>1-1</f>
        <v>0</v>
      </c>
    </row>
    <row r="287" spans="1:7" hidden="1" x14ac:dyDescent="0.2">
      <c r="A287" s="18" t="s">
        <v>250</v>
      </c>
      <c r="B287" s="15" t="s">
        <v>217</v>
      </c>
      <c r="C287" s="15" t="s">
        <v>233</v>
      </c>
      <c r="D287" s="15"/>
      <c r="E287" s="15"/>
      <c r="F287" s="16">
        <f>F288</f>
        <v>0</v>
      </c>
      <c r="G287" s="16">
        <f>G288</f>
        <v>0</v>
      </c>
    </row>
    <row r="288" spans="1:7" hidden="1" x14ac:dyDescent="0.2">
      <c r="A288" s="18" t="s">
        <v>99</v>
      </c>
      <c r="B288" s="15" t="s">
        <v>217</v>
      </c>
      <c r="C288" s="15" t="s">
        <v>233</v>
      </c>
      <c r="D288" s="15"/>
      <c r="E288" s="15" t="s">
        <v>100</v>
      </c>
      <c r="F288" s="16">
        <f>13-13</f>
        <v>0</v>
      </c>
      <c r="G288" s="16">
        <f>13-13</f>
        <v>0</v>
      </c>
    </row>
    <row r="289" spans="1:7" ht="24" hidden="1" x14ac:dyDescent="0.2">
      <c r="A289" s="18" t="s">
        <v>251</v>
      </c>
      <c r="B289" s="15" t="s">
        <v>217</v>
      </c>
      <c r="C289" s="15" t="s">
        <v>233</v>
      </c>
      <c r="D289" s="15"/>
      <c r="E289" s="15"/>
      <c r="F289" s="16">
        <f>F290</f>
        <v>0</v>
      </c>
      <c r="G289" s="16">
        <f>G290</f>
        <v>0</v>
      </c>
    </row>
    <row r="290" spans="1:7" hidden="1" x14ac:dyDescent="0.2">
      <c r="A290" s="18" t="s">
        <v>99</v>
      </c>
      <c r="B290" s="15" t="s">
        <v>217</v>
      </c>
      <c r="C290" s="15" t="s">
        <v>233</v>
      </c>
      <c r="D290" s="15"/>
      <c r="E290" s="15" t="s">
        <v>100</v>
      </c>
      <c r="F290" s="16">
        <f>21-21</f>
        <v>0</v>
      </c>
      <c r="G290" s="16">
        <f>21-21</f>
        <v>0</v>
      </c>
    </row>
    <row r="291" spans="1:7" ht="24" hidden="1" x14ac:dyDescent="0.2">
      <c r="A291" s="18" t="s">
        <v>252</v>
      </c>
      <c r="B291" s="15" t="s">
        <v>217</v>
      </c>
      <c r="C291" s="15" t="s">
        <v>233</v>
      </c>
      <c r="D291" s="15"/>
      <c r="E291" s="15"/>
      <c r="F291" s="16">
        <f>F292</f>
        <v>0</v>
      </c>
      <c r="G291" s="16">
        <f>G292</f>
        <v>0</v>
      </c>
    </row>
    <row r="292" spans="1:7" hidden="1" x14ac:dyDescent="0.2">
      <c r="A292" s="18" t="s">
        <v>99</v>
      </c>
      <c r="B292" s="15" t="s">
        <v>217</v>
      </c>
      <c r="C292" s="15" t="s">
        <v>233</v>
      </c>
      <c r="D292" s="15"/>
      <c r="E292" s="15" t="s">
        <v>100</v>
      </c>
      <c r="F292" s="16">
        <f>6-6</f>
        <v>0</v>
      </c>
      <c r="G292" s="16">
        <f>6-6</f>
        <v>0</v>
      </c>
    </row>
    <row r="293" spans="1:7" ht="36" hidden="1" x14ac:dyDescent="0.2">
      <c r="A293" s="18" t="s">
        <v>253</v>
      </c>
      <c r="B293" s="15" t="s">
        <v>217</v>
      </c>
      <c r="C293" s="15" t="s">
        <v>233</v>
      </c>
      <c r="D293" s="15"/>
      <c r="E293" s="15"/>
      <c r="F293" s="16">
        <f>F294</f>
        <v>0</v>
      </c>
      <c r="G293" s="16">
        <f>G294</f>
        <v>0</v>
      </c>
    </row>
    <row r="294" spans="1:7" hidden="1" x14ac:dyDescent="0.2">
      <c r="A294" s="18" t="s">
        <v>99</v>
      </c>
      <c r="B294" s="15" t="s">
        <v>217</v>
      </c>
      <c r="C294" s="15" t="s">
        <v>233</v>
      </c>
      <c r="D294" s="15"/>
      <c r="E294" s="15" t="s">
        <v>100</v>
      </c>
      <c r="F294" s="16">
        <f>19-19</f>
        <v>0</v>
      </c>
      <c r="G294" s="16">
        <f>19-19</f>
        <v>0</v>
      </c>
    </row>
    <row r="295" spans="1:7" ht="24" customHeight="1" x14ac:dyDescent="0.2">
      <c r="A295" s="18" t="s">
        <v>519</v>
      </c>
      <c r="B295" s="15" t="s">
        <v>217</v>
      </c>
      <c r="C295" s="15" t="s">
        <v>233</v>
      </c>
      <c r="D295" s="15" t="s">
        <v>520</v>
      </c>
      <c r="E295" s="15"/>
      <c r="F295" s="16">
        <f>F296</f>
        <v>1</v>
      </c>
      <c r="G295" s="16">
        <f>G296</f>
        <v>0</v>
      </c>
    </row>
    <row r="296" spans="1:7" x14ac:dyDescent="0.2">
      <c r="A296" s="18" t="s">
        <v>99</v>
      </c>
      <c r="B296" s="15" t="s">
        <v>217</v>
      </c>
      <c r="C296" s="15" t="s">
        <v>233</v>
      </c>
      <c r="D296" s="15" t="s">
        <v>520</v>
      </c>
      <c r="E296" s="15" t="s">
        <v>100</v>
      </c>
      <c r="F296" s="16">
        <v>1</v>
      </c>
      <c r="G296" s="16">
        <v>0</v>
      </c>
    </row>
    <row r="297" spans="1:7" ht="24" x14ac:dyDescent="0.2">
      <c r="A297" s="18" t="s">
        <v>521</v>
      </c>
      <c r="B297" s="15" t="s">
        <v>217</v>
      </c>
      <c r="C297" s="15" t="s">
        <v>233</v>
      </c>
      <c r="D297" s="15" t="s">
        <v>522</v>
      </c>
      <c r="E297" s="15"/>
      <c r="F297" s="16">
        <f>F298</f>
        <v>0</v>
      </c>
      <c r="G297" s="16">
        <f>G298</f>
        <v>100</v>
      </c>
    </row>
    <row r="298" spans="1:7" x14ac:dyDescent="0.2">
      <c r="A298" s="18" t="s">
        <v>99</v>
      </c>
      <c r="B298" s="15" t="s">
        <v>217</v>
      </c>
      <c r="C298" s="15" t="s">
        <v>233</v>
      </c>
      <c r="D298" s="15" t="s">
        <v>522</v>
      </c>
      <c r="E298" s="15" t="s">
        <v>100</v>
      </c>
      <c r="F298" s="16">
        <v>0</v>
      </c>
      <c r="G298" s="16">
        <v>100</v>
      </c>
    </row>
    <row r="299" spans="1:7" ht="24" x14ac:dyDescent="0.2">
      <c r="A299" s="19" t="s">
        <v>254</v>
      </c>
      <c r="B299" s="15" t="s">
        <v>217</v>
      </c>
      <c r="C299" s="15" t="s">
        <v>233</v>
      </c>
      <c r="D299" s="15" t="s">
        <v>255</v>
      </c>
      <c r="E299" s="15"/>
      <c r="F299" s="16">
        <f>F300+F302</f>
        <v>8</v>
      </c>
      <c r="G299" s="16">
        <f>G300+G302</f>
        <v>0</v>
      </c>
    </row>
    <row r="300" spans="1:7" ht="24" x14ac:dyDescent="0.2">
      <c r="A300" s="18" t="s">
        <v>523</v>
      </c>
      <c r="B300" s="15" t="s">
        <v>217</v>
      </c>
      <c r="C300" s="15" t="s">
        <v>233</v>
      </c>
      <c r="D300" s="15" t="s">
        <v>525</v>
      </c>
      <c r="E300" s="15"/>
      <c r="F300" s="16">
        <f>F301</f>
        <v>4</v>
      </c>
      <c r="G300" s="16">
        <f>G301</f>
        <v>0</v>
      </c>
    </row>
    <row r="301" spans="1:7" x14ac:dyDescent="0.2">
      <c r="A301" s="18" t="s">
        <v>99</v>
      </c>
      <c r="B301" s="15" t="s">
        <v>217</v>
      </c>
      <c r="C301" s="15" t="s">
        <v>233</v>
      </c>
      <c r="D301" s="15" t="s">
        <v>525</v>
      </c>
      <c r="E301" s="15" t="s">
        <v>100</v>
      </c>
      <c r="F301" s="16">
        <v>4</v>
      </c>
      <c r="G301" s="16">
        <f>20-20</f>
        <v>0</v>
      </c>
    </row>
    <row r="302" spans="1:7" x14ac:dyDescent="0.2">
      <c r="A302" s="18" t="s">
        <v>524</v>
      </c>
      <c r="B302" s="15" t="s">
        <v>217</v>
      </c>
      <c r="C302" s="15" t="s">
        <v>233</v>
      </c>
      <c r="D302" s="15" t="s">
        <v>526</v>
      </c>
      <c r="E302" s="15"/>
      <c r="F302" s="16">
        <f>F303</f>
        <v>4</v>
      </c>
      <c r="G302" s="16">
        <f>G303</f>
        <v>0</v>
      </c>
    </row>
    <row r="303" spans="1:7" x14ac:dyDescent="0.2">
      <c r="A303" s="18" t="s">
        <v>99</v>
      </c>
      <c r="B303" s="15" t="s">
        <v>217</v>
      </c>
      <c r="C303" s="15" t="s">
        <v>233</v>
      </c>
      <c r="D303" s="15" t="s">
        <v>526</v>
      </c>
      <c r="E303" s="15" t="s">
        <v>100</v>
      </c>
      <c r="F303" s="16">
        <v>4</v>
      </c>
      <c r="G303" s="16">
        <f>5-5</f>
        <v>0</v>
      </c>
    </row>
    <row r="304" spans="1:7" ht="24" hidden="1" x14ac:dyDescent="0.2">
      <c r="A304" s="19" t="s">
        <v>256</v>
      </c>
      <c r="B304" s="15" t="s">
        <v>217</v>
      </c>
      <c r="C304" s="15" t="s">
        <v>233</v>
      </c>
      <c r="D304" s="15" t="s">
        <v>257</v>
      </c>
      <c r="E304" s="15"/>
      <c r="F304" s="16">
        <f>F305</f>
        <v>0</v>
      </c>
      <c r="G304" s="16">
        <f>G305</f>
        <v>0</v>
      </c>
    </row>
    <row r="305" spans="1:7" ht="24" hidden="1" x14ac:dyDescent="0.2">
      <c r="A305" s="18" t="s">
        <v>258</v>
      </c>
      <c r="B305" s="15" t="s">
        <v>217</v>
      </c>
      <c r="C305" s="15" t="s">
        <v>233</v>
      </c>
      <c r="D305" s="15" t="s">
        <v>259</v>
      </c>
      <c r="E305" s="15"/>
      <c r="F305" s="16">
        <f>F306</f>
        <v>0</v>
      </c>
      <c r="G305" s="16">
        <f>G306</f>
        <v>0</v>
      </c>
    </row>
    <row r="306" spans="1:7" ht="24" hidden="1" x14ac:dyDescent="0.2">
      <c r="A306" s="18" t="s">
        <v>150</v>
      </c>
      <c r="B306" s="15" t="s">
        <v>217</v>
      </c>
      <c r="C306" s="15" t="s">
        <v>233</v>
      </c>
      <c r="D306" s="15" t="s">
        <v>259</v>
      </c>
      <c r="E306" s="15" t="s">
        <v>151</v>
      </c>
      <c r="F306" s="16"/>
      <c r="G306" s="16"/>
    </row>
    <row r="307" spans="1:7" ht="36" x14ac:dyDescent="0.2">
      <c r="A307" s="21" t="s">
        <v>527</v>
      </c>
      <c r="B307" s="15" t="s">
        <v>217</v>
      </c>
      <c r="C307" s="15" t="s">
        <v>233</v>
      </c>
      <c r="D307" s="15" t="s">
        <v>533</v>
      </c>
      <c r="E307" s="15"/>
      <c r="F307" s="16">
        <f>F308+F313</f>
        <v>0</v>
      </c>
      <c r="G307" s="16">
        <f>G308+G313</f>
        <v>3420</v>
      </c>
    </row>
    <row r="308" spans="1:7" ht="24" x14ac:dyDescent="0.2">
      <c r="A308" s="18" t="s">
        <v>528</v>
      </c>
      <c r="B308" s="15" t="s">
        <v>217</v>
      </c>
      <c r="C308" s="15" t="s">
        <v>233</v>
      </c>
      <c r="D308" s="15" t="s">
        <v>534</v>
      </c>
      <c r="E308" s="15"/>
      <c r="F308" s="16">
        <f>F309+F311</f>
        <v>0</v>
      </c>
      <c r="G308" s="16">
        <f>G309+G311</f>
        <v>3400</v>
      </c>
    </row>
    <row r="309" spans="1:7" ht="60" x14ac:dyDescent="0.2">
      <c r="A309" s="18" t="s">
        <v>529</v>
      </c>
      <c r="B309" s="15" t="s">
        <v>217</v>
      </c>
      <c r="C309" s="15" t="s">
        <v>233</v>
      </c>
      <c r="D309" s="15" t="s">
        <v>535</v>
      </c>
      <c r="E309" s="15"/>
      <c r="F309" s="16">
        <f>F310</f>
        <v>0</v>
      </c>
      <c r="G309" s="16">
        <f>G310</f>
        <v>2600</v>
      </c>
    </row>
    <row r="310" spans="1:7" ht="24" x14ac:dyDescent="0.2">
      <c r="A310" s="18" t="s">
        <v>22</v>
      </c>
      <c r="B310" s="15" t="s">
        <v>217</v>
      </c>
      <c r="C310" s="15" t="s">
        <v>233</v>
      </c>
      <c r="D310" s="15" t="s">
        <v>535</v>
      </c>
      <c r="E310" s="15" t="s">
        <v>23</v>
      </c>
      <c r="F310" s="16">
        <v>0</v>
      </c>
      <c r="G310" s="16">
        <v>2600</v>
      </c>
    </row>
    <row r="311" spans="1:7" ht="48" x14ac:dyDescent="0.2">
      <c r="A311" s="18" t="s">
        <v>530</v>
      </c>
      <c r="B311" s="15" t="s">
        <v>217</v>
      </c>
      <c r="C311" s="15" t="s">
        <v>233</v>
      </c>
      <c r="D311" s="15" t="s">
        <v>536</v>
      </c>
      <c r="E311" s="15"/>
      <c r="F311" s="16">
        <f>F312</f>
        <v>0</v>
      </c>
      <c r="G311" s="16">
        <f>G312</f>
        <v>800</v>
      </c>
    </row>
    <row r="312" spans="1:7" ht="24" x14ac:dyDescent="0.2">
      <c r="A312" s="18" t="s">
        <v>22</v>
      </c>
      <c r="B312" s="15" t="s">
        <v>217</v>
      </c>
      <c r="C312" s="15" t="s">
        <v>233</v>
      </c>
      <c r="D312" s="15" t="s">
        <v>536</v>
      </c>
      <c r="E312" s="15" t="s">
        <v>23</v>
      </c>
      <c r="F312" s="16">
        <v>0</v>
      </c>
      <c r="G312" s="16">
        <v>800</v>
      </c>
    </row>
    <row r="313" spans="1:7" ht="24" x14ac:dyDescent="0.2">
      <c r="A313" s="18" t="s">
        <v>531</v>
      </c>
      <c r="B313" s="15" t="s">
        <v>217</v>
      </c>
      <c r="C313" s="15" t="s">
        <v>233</v>
      </c>
      <c r="D313" s="15" t="s">
        <v>537</v>
      </c>
      <c r="E313" s="15"/>
      <c r="F313" s="16">
        <f>F314</f>
        <v>0</v>
      </c>
      <c r="G313" s="16">
        <f>G314</f>
        <v>20</v>
      </c>
    </row>
    <row r="314" spans="1:7" ht="24" x14ac:dyDescent="0.2">
      <c r="A314" s="18" t="s">
        <v>532</v>
      </c>
      <c r="B314" s="15" t="s">
        <v>217</v>
      </c>
      <c r="C314" s="15" t="s">
        <v>233</v>
      </c>
      <c r="D314" s="15" t="s">
        <v>538</v>
      </c>
      <c r="E314" s="15"/>
      <c r="F314" s="16">
        <f>F315</f>
        <v>0</v>
      </c>
      <c r="G314" s="16">
        <f>G315</f>
        <v>20</v>
      </c>
    </row>
    <row r="315" spans="1:7" ht="24" x14ac:dyDescent="0.2">
      <c r="A315" s="18" t="s">
        <v>22</v>
      </c>
      <c r="B315" s="15" t="s">
        <v>217</v>
      </c>
      <c r="C315" s="15" t="s">
        <v>233</v>
      </c>
      <c r="D315" s="15" t="s">
        <v>538</v>
      </c>
      <c r="E315" s="15" t="s">
        <v>23</v>
      </c>
      <c r="F315" s="16">
        <v>0</v>
      </c>
      <c r="G315" s="16">
        <v>20</v>
      </c>
    </row>
    <row r="316" spans="1:7" ht="36" hidden="1" x14ac:dyDescent="0.2">
      <c r="A316" s="21" t="s">
        <v>64</v>
      </c>
      <c r="B316" s="22" t="s">
        <v>217</v>
      </c>
      <c r="C316" s="22" t="s">
        <v>233</v>
      </c>
      <c r="D316" s="22" t="s">
        <v>65</v>
      </c>
      <c r="E316" s="22"/>
      <c r="F316" s="23">
        <f t="shared" ref="F316:G318" si="18">F317</f>
        <v>0</v>
      </c>
      <c r="G316" s="23">
        <f t="shared" si="18"/>
        <v>0</v>
      </c>
    </row>
    <row r="317" spans="1:7" ht="24" hidden="1" x14ac:dyDescent="0.2">
      <c r="A317" s="19" t="s">
        <v>79</v>
      </c>
      <c r="B317" s="15" t="s">
        <v>217</v>
      </c>
      <c r="C317" s="15" t="s">
        <v>233</v>
      </c>
      <c r="D317" s="15" t="s">
        <v>80</v>
      </c>
      <c r="E317" s="15"/>
      <c r="F317" s="16">
        <f t="shared" si="18"/>
        <v>0</v>
      </c>
      <c r="G317" s="16">
        <f t="shared" si="18"/>
        <v>0</v>
      </c>
    </row>
    <row r="318" spans="1:7" ht="24" hidden="1" x14ac:dyDescent="0.2">
      <c r="A318" s="18" t="s">
        <v>81</v>
      </c>
      <c r="B318" s="15" t="s">
        <v>217</v>
      </c>
      <c r="C318" s="15" t="s">
        <v>233</v>
      </c>
      <c r="D318" s="15" t="s">
        <v>82</v>
      </c>
      <c r="E318" s="15"/>
      <c r="F318" s="16">
        <f t="shared" si="18"/>
        <v>0</v>
      </c>
      <c r="G318" s="16">
        <f t="shared" si="18"/>
        <v>0</v>
      </c>
    </row>
    <row r="319" spans="1:7" hidden="1" x14ac:dyDescent="0.2">
      <c r="A319" s="18" t="s">
        <v>99</v>
      </c>
      <c r="B319" s="15" t="s">
        <v>217</v>
      </c>
      <c r="C319" s="15" t="s">
        <v>233</v>
      </c>
      <c r="D319" s="15" t="s">
        <v>82</v>
      </c>
      <c r="E319" s="15" t="s">
        <v>100</v>
      </c>
      <c r="F319" s="16"/>
      <c r="G319" s="16"/>
    </row>
    <row r="320" spans="1:7" x14ac:dyDescent="0.2">
      <c r="A320" s="21" t="s">
        <v>260</v>
      </c>
      <c r="B320" s="22" t="s">
        <v>217</v>
      </c>
      <c r="C320" s="22" t="s">
        <v>261</v>
      </c>
      <c r="D320" s="22"/>
      <c r="E320" s="22"/>
      <c r="F320" s="23">
        <f t="shared" ref="F320:G323" si="19">F321</f>
        <v>6109</v>
      </c>
      <c r="G320" s="23">
        <f t="shared" si="19"/>
        <v>6219</v>
      </c>
    </row>
    <row r="321" spans="1:7" x14ac:dyDescent="0.2">
      <c r="A321" s="21" t="s">
        <v>11</v>
      </c>
      <c r="B321" s="22" t="s">
        <v>217</v>
      </c>
      <c r="C321" s="22" t="s">
        <v>261</v>
      </c>
      <c r="D321" s="22" t="s">
        <v>12</v>
      </c>
      <c r="E321" s="22"/>
      <c r="F321" s="23">
        <f t="shared" si="19"/>
        <v>6109</v>
      </c>
      <c r="G321" s="23">
        <f t="shared" si="19"/>
        <v>6219</v>
      </c>
    </row>
    <row r="322" spans="1:7" x14ac:dyDescent="0.2">
      <c r="A322" s="18" t="s">
        <v>11</v>
      </c>
      <c r="B322" s="15" t="s">
        <v>217</v>
      </c>
      <c r="C322" s="15" t="s">
        <v>261</v>
      </c>
      <c r="D322" s="15" t="s">
        <v>13</v>
      </c>
      <c r="E322" s="15"/>
      <c r="F322" s="16">
        <f t="shared" si="19"/>
        <v>6109</v>
      </c>
      <c r="G322" s="16">
        <f t="shared" si="19"/>
        <v>6219</v>
      </c>
    </row>
    <row r="323" spans="1:7" ht="24" x14ac:dyDescent="0.2">
      <c r="A323" s="18" t="s">
        <v>262</v>
      </c>
      <c r="B323" s="15" t="s">
        <v>217</v>
      </c>
      <c r="C323" s="15" t="s">
        <v>261</v>
      </c>
      <c r="D323" s="15" t="s">
        <v>263</v>
      </c>
      <c r="E323" s="15"/>
      <c r="F323" s="16">
        <f t="shared" si="19"/>
        <v>6109</v>
      </c>
      <c r="G323" s="16">
        <f t="shared" si="19"/>
        <v>6219</v>
      </c>
    </row>
    <row r="324" spans="1:7" x14ac:dyDescent="0.2">
      <c r="A324" s="18" t="s">
        <v>99</v>
      </c>
      <c r="B324" s="15" t="s">
        <v>217</v>
      </c>
      <c r="C324" s="15" t="s">
        <v>261</v>
      </c>
      <c r="D324" s="15" t="s">
        <v>263</v>
      </c>
      <c r="E324" s="15" t="s">
        <v>100</v>
      </c>
      <c r="F324" s="16">
        <v>6109</v>
      </c>
      <c r="G324" s="16">
        <v>6219</v>
      </c>
    </row>
    <row r="325" spans="1:7" ht="24" x14ac:dyDescent="0.2">
      <c r="A325" s="21" t="s">
        <v>264</v>
      </c>
      <c r="B325" s="22" t="s">
        <v>217</v>
      </c>
      <c r="C325" s="22" t="s">
        <v>265</v>
      </c>
      <c r="D325" s="22"/>
      <c r="E325" s="22"/>
      <c r="F325" s="23">
        <f t="shared" ref="F325:G328" si="20">F326</f>
        <v>1</v>
      </c>
      <c r="G325" s="23">
        <f t="shared" si="20"/>
        <v>1</v>
      </c>
    </row>
    <row r="326" spans="1:7" x14ac:dyDescent="0.2">
      <c r="A326" s="21" t="s">
        <v>11</v>
      </c>
      <c r="B326" s="22" t="s">
        <v>217</v>
      </c>
      <c r="C326" s="22" t="s">
        <v>265</v>
      </c>
      <c r="D326" s="22" t="s">
        <v>12</v>
      </c>
      <c r="E326" s="22"/>
      <c r="F326" s="23">
        <f t="shared" si="20"/>
        <v>1</v>
      </c>
      <c r="G326" s="23">
        <f t="shared" si="20"/>
        <v>1</v>
      </c>
    </row>
    <row r="327" spans="1:7" x14ac:dyDescent="0.2">
      <c r="A327" s="18" t="s">
        <v>11</v>
      </c>
      <c r="B327" s="15" t="s">
        <v>217</v>
      </c>
      <c r="C327" s="15" t="s">
        <v>265</v>
      </c>
      <c r="D327" s="15" t="s">
        <v>13</v>
      </c>
      <c r="E327" s="15"/>
      <c r="F327" s="16">
        <f t="shared" si="20"/>
        <v>1</v>
      </c>
      <c r="G327" s="16">
        <f t="shared" si="20"/>
        <v>1</v>
      </c>
    </row>
    <row r="328" spans="1:7" s="17" customFormat="1" ht="104.25" customHeight="1" x14ac:dyDescent="0.15">
      <c r="A328" s="18" t="s">
        <v>266</v>
      </c>
      <c r="B328" s="15" t="s">
        <v>217</v>
      </c>
      <c r="C328" s="15" t="s">
        <v>265</v>
      </c>
      <c r="D328" s="15" t="s">
        <v>267</v>
      </c>
      <c r="E328" s="15"/>
      <c r="F328" s="16">
        <f t="shared" si="20"/>
        <v>1</v>
      </c>
      <c r="G328" s="16">
        <f t="shared" si="20"/>
        <v>1</v>
      </c>
    </row>
    <row r="329" spans="1:7" ht="23.25" customHeight="1" x14ac:dyDescent="0.2">
      <c r="A329" s="18" t="s">
        <v>22</v>
      </c>
      <c r="B329" s="15" t="s">
        <v>217</v>
      </c>
      <c r="C329" s="15" t="s">
        <v>265</v>
      </c>
      <c r="D329" s="15" t="s">
        <v>267</v>
      </c>
      <c r="E329" s="15" t="s">
        <v>23</v>
      </c>
      <c r="F329" s="16">
        <v>1</v>
      </c>
      <c r="G329" s="16">
        <v>1</v>
      </c>
    </row>
    <row r="330" spans="1:7" x14ac:dyDescent="0.2">
      <c r="A330" s="21" t="s">
        <v>268</v>
      </c>
      <c r="B330" s="22" t="s">
        <v>269</v>
      </c>
      <c r="C330" s="22"/>
      <c r="D330" s="22"/>
      <c r="E330" s="22"/>
      <c r="F330" s="23">
        <f>F331+F351+F400+F419+F430+F452</f>
        <v>529687</v>
      </c>
      <c r="G330" s="23">
        <f>G331+G351+G400+G419+G430+G452</f>
        <v>502235</v>
      </c>
    </row>
    <row r="331" spans="1:7" x14ac:dyDescent="0.2">
      <c r="A331" s="21" t="s">
        <v>270</v>
      </c>
      <c r="B331" s="22" t="s">
        <v>269</v>
      </c>
      <c r="C331" s="22" t="s">
        <v>271</v>
      </c>
      <c r="D331" s="22"/>
      <c r="E331" s="22"/>
      <c r="F331" s="23">
        <f>F332+F347</f>
        <v>126111</v>
      </c>
      <c r="G331" s="23">
        <f>G332+G347</f>
        <v>126775</v>
      </c>
    </row>
    <row r="332" spans="1:7" ht="24" x14ac:dyDescent="0.2">
      <c r="A332" s="21" t="s">
        <v>52</v>
      </c>
      <c r="B332" s="22" t="s">
        <v>269</v>
      </c>
      <c r="C332" s="22" t="s">
        <v>271</v>
      </c>
      <c r="D332" s="22" t="s">
        <v>53</v>
      </c>
      <c r="E332" s="22"/>
      <c r="F332" s="23">
        <f>F333</f>
        <v>125921</v>
      </c>
      <c r="G332" s="23">
        <f>G333</f>
        <v>126585</v>
      </c>
    </row>
    <row r="333" spans="1:7" ht="24.75" customHeight="1" x14ac:dyDescent="0.2">
      <c r="A333" s="18" t="s">
        <v>272</v>
      </c>
      <c r="B333" s="15" t="s">
        <v>269</v>
      </c>
      <c r="C333" s="15" t="s">
        <v>271</v>
      </c>
      <c r="D333" s="15" t="s">
        <v>273</v>
      </c>
      <c r="E333" s="15"/>
      <c r="F333" s="16">
        <f>F334+F337+F344</f>
        <v>125921</v>
      </c>
      <c r="G333" s="16">
        <f>G334+G337+G344</f>
        <v>126585</v>
      </c>
    </row>
    <row r="334" spans="1:7" ht="19.5" hidden="1" customHeight="1" x14ac:dyDescent="0.2">
      <c r="A334" s="19" t="s">
        <v>274</v>
      </c>
      <c r="B334" s="15" t="s">
        <v>269</v>
      </c>
      <c r="C334" s="15" t="s">
        <v>271</v>
      </c>
      <c r="D334" s="15" t="s">
        <v>275</v>
      </c>
      <c r="E334" s="15"/>
      <c r="F334" s="16">
        <f>F335</f>
        <v>0</v>
      </c>
      <c r="G334" s="16">
        <f>G335</f>
        <v>0</v>
      </c>
    </row>
    <row r="335" spans="1:7" ht="25.5" hidden="1" customHeight="1" x14ac:dyDescent="0.2">
      <c r="A335" s="18" t="s">
        <v>276</v>
      </c>
      <c r="B335" s="15" t="s">
        <v>269</v>
      </c>
      <c r="C335" s="15" t="s">
        <v>271</v>
      </c>
      <c r="D335" s="15" t="s">
        <v>277</v>
      </c>
      <c r="E335" s="15"/>
      <c r="F335" s="16">
        <f>F336</f>
        <v>0</v>
      </c>
      <c r="G335" s="16">
        <f>G336</f>
        <v>0</v>
      </c>
    </row>
    <row r="336" spans="1:7" ht="32.25" hidden="1" customHeight="1" x14ac:dyDescent="0.2">
      <c r="A336" s="18" t="s">
        <v>150</v>
      </c>
      <c r="B336" s="15" t="s">
        <v>269</v>
      </c>
      <c r="C336" s="15" t="s">
        <v>271</v>
      </c>
      <c r="D336" s="15" t="s">
        <v>277</v>
      </c>
      <c r="E336" s="15" t="s">
        <v>151</v>
      </c>
      <c r="F336" s="16"/>
      <c r="G336" s="16"/>
    </row>
    <row r="337" spans="1:7" ht="52.5" customHeight="1" x14ac:dyDescent="0.2">
      <c r="A337" s="19" t="s">
        <v>278</v>
      </c>
      <c r="B337" s="15" t="s">
        <v>269</v>
      </c>
      <c r="C337" s="15" t="s">
        <v>271</v>
      </c>
      <c r="D337" s="15" t="s">
        <v>279</v>
      </c>
      <c r="E337" s="15"/>
      <c r="F337" s="16">
        <f>F338+F340+F342</f>
        <v>125921</v>
      </c>
      <c r="G337" s="16">
        <f>G338+G340+G342</f>
        <v>126585</v>
      </c>
    </row>
    <row r="338" spans="1:7" ht="28.5" customHeight="1" x14ac:dyDescent="0.2">
      <c r="A338" s="18" t="s">
        <v>280</v>
      </c>
      <c r="B338" s="15" t="s">
        <v>269</v>
      </c>
      <c r="C338" s="15" t="s">
        <v>271</v>
      </c>
      <c r="D338" s="15" t="s">
        <v>281</v>
      </c>
      <c r="E338" s="15"/>
      <c r="F338" s="16">
        <f>F339</f>
        <v>44840</v>
      </c>
      <c r="G338" s="16">
        <f>G339</f>
        <v>44840</v>
      </c>
    </row>
    <row r="339" spans="1:7" ht="24" customHeight="1" x14ac:dyDescent="0.2">
      <c r="A339" s="18" t="s">
        <v>87</v>
      </c>
      <c r="B339" s="15" t="s">
        <v>269</v>
      </c>
      <c r="C339" s="15" t="s">
        <v>271</v>
      </c>
      <c r="D339" s="15" t="s">
        <v>281</v>
      </c>
      <c r="E339" s="15" t="s">
        <v>88</v>
      </c>
      <c r="F339" s="16">
        <v>44840</v>
      </c>
      <c r="G339" s="16">
        <v>44840</v>
      </c>
    </row>
    <row r="340" spans="1:7" ht="24" x14ac:dyDescent="0.2">
      <c r="A340" s="18" t="s">
        <v>85</v>
      </c>
      <c r="B340" s="15" t="s">
        <v>269</v>
      </c>
      <c r="C340" s="15" t="s">
        <v>271</v>
      </c>
      <c r="D340" s="15" t="s">
        <v>282</v>
      </c>
      <c r="E340" s="15"/>
      <c r="F340" s="16">
        <f>F341</f>
        <v>37222</v>
      </c>
      <c r="G340" s="16">
        <f>G341</f>
        <v>37724</v>
      </c>
    </row>
    <row r="341" spans="1:7" ht="24" x14ac:dyDescent="0.2">
      <c r="A341" s="18" t="s">
        <v>87</v>
      </c>
      <c r="B341" s="15" t="s">
        <v>269</v>
      </c>
      <c r="C341" s="15" t="s">
        <v>271</v>
      </c>
      <c r="D341" s="15" t="s">
        <v>282</v>
      </c>
      <c r="E341" s="15" t="s">
        <v>88</v>
      </c>
      <c r="F341" s="16">
        <v>37222</v>
      </c>
      <c r="G341" s="16">
        <v>37724</v>
      </c>
    </row>
    <row r="342" spans="1:7" ht="118.5" customHeight="1" x14ac:dyDescent="0.2">
      <c r="A342" s="18" t="s">
        <v>283</v>
      </c>
      <c r="B342" s="15" t="s">
        <v>269</v>
      </c>
      <c r="C342" s="15" t="s">
        <v>271</v>
      </c>
      <c r="D342" s="15" t="s">
        <v>284</v>
      </c>
      <c r="E342" s="15"/>
      <c r="F342" s="16">
        <f>F343</f>
        <v>43859</v>
      </c>
      <c r="G342" s="16">
        <f>G343</f>
        <v>44021</v>
      </c>
    </row>
    <row r="343" spans="1:7" ht="24" x14ac:dyDescent="0.2">
      <c r="A343" s="18" t="s">
        <v>87</v>
      </c>
      <c r="B343" s="15" t="s">
        <v>269</v>
      </c>
      <c r="C343" s="15" t="s">
        <v>271</v>
      </c>
      <c r="D343" s="15" t="s">
        <v>284</v>
      </c>
      <c r="E343" s="15" t="s">
        <v>88</v>
      </c>
      <c r="F343" s="16">
        <v>43859</v>
      </c>
      <c r="G343" s="16">
        <v>44021</v>
      </c>
    </row>
    <row r="344" spans="1:7" ht="36" hidden="1" x14ac:dyDescent="0.2">
      <c r="A344" s="19" t="s">
        <v>285</v>
      </c>
      <c r="B344" s="15" t="s">
        <v>269</v>
      </c>
      <c r="C344" s="15" t="s">
        <v>271</v>
      </c>
      <c r="D344" s="15" t="s">
        <v>286</v>
      </c>
      <c r="E344" s="15"/>
      <c r="F344" s="16">
        <f>F345</f>
        <v>0</v>
      </c>
      <c r="G344" s="16">
        <f>G345</f>
        <v>0</v>
      </c>
    </row>
    <row r="345" spans="1:7" ht="36" hidden="1" x14ac:dyDescent="0.2">
      <c r="A345" s="18" t="s">
        <v>170</v>
      </c>
      <c r="B345" s="15" t="s">
        <v>269</v>
      </c>
      <c r="C345" s="15" t="s">
        <v>271</v>
      </c>
      <c r="D345" s="15" t="s">
        <v>287</v>
      </c>
      <c r="E345" s="15"/>
      <c r="F345" s="16">
        <f>F346</f>
        <v>0</v>
      </c>
      <c r="G345" s="16">
        <f>G346</f>
        <v>0</v>
      </c>
    </row>
    <row r="346" spans="1:7" ht="24" hidden="1" x14ac:dyDescent="0.2">
      <c r="A346" s="18" t="s">
        <v>87</v>
      </c>
      <c r="B346" s="15" t="s">
        <v>269</v>
      </c>
      <c r="C346" s="15" t="s">
        <v>271</v>
      </c>
      <c r="D346" s="15" t="s">
        <v>287</v>
      </c>
      <c r="E346" s="15" t="s">
        <v>88</v>
      </c>
      <c r="F346" s="16"/>
      <c r="G346" s="16"/>
    </row>
    <row r="347" spans="1:7" ht="60" x14ac:dyDescent="0.2">
      <c r="A347" s="42" t="s">
        <v>288</v>
      </c>
      <c r="B347" s="22" t="s">
        <v>269</v>
      </c>
      <c r="C347" s="22" t="s">
        <v>271</v>
      </c>
      <c r="D347" s="22" t="s">
        <v>289</v>
      </c>
      <c r="E347" s="15"/>
      <c r="F347" s="23">
        <f>F348</f>
        <v>190</v>
      </c>
      <c r="G347" s="23">
        <f>G348</f>
        <v>190</v>
      </c>
    </row>
    <row r="348" spans="1:7" ht="36" x14ac:dyDescent="0.2">
      <c r="A348" s="43" t="s">
        <v>290</v>
      </c>
      <c r="B348" s="15" t="s">
        <v>269</v>
      </c>
      <c r="C348" s="15" t="s">
        <v>271</v>
      </c>
      <c r="D348" s="15" t="s">
        <v>291</v>
      </c>
      <c r="E348" s="15"/>
      <c r="F348" s="16">
        <f t="shared" ref="F348" si="21">F349</f>
        <v>190</v>
      </c>
      <c r="G348" s="16">
        <f t="shared" ref="G348" si="22">G349</f>
        <v>190</v>
      </c>
    </row>
    <row r="349" spans="1:7" ht="24" x14ac:dyDescent="0.2">
      <c r="A349" s="13" t="s">
        <v>292</v>
      </c>
      <c r="B349" s="15" t="s">
        <v>269</v>
      </c>
      <c r="C349" s="15" t="s">
        <v>271</v>
      </c>
      <c r="D349" s="15" t="s">
        <v>293</v>
      </c>
      <c r="E349" s="15"/>
      <c r="F349" s="16">
        <f>F350</f>
        <v>190</v>
      </c>
      <c r="G349" s="16">
        <f>G350</f>
        <v>190</v>
      </c>
    </row>
    <row r="350" spans="1:7" ht="24" x14ac:dyDescent="0.2">
      <c r="A350" s="18" t="s">
        <v>87</v>
      </c>
      <c r="B350" s="15" t="s">
        <v>269</v>
      </c>
      <c r="C350" s="15" t="s">
        <v>271</v>
      </c>
      <c r="D350" s="15" t="s">
        <v>293</v>
      </c>
      <c r="E350" s="15" t="s">
        <v>88</v>
      </c>
      <c r="F350" s="16">
        <v>190</v>
      </c>
      <c r="G350" s="16">
        <v>190</v>
      </c>
    </row>
    <row r="351" spans="1:7" s="17" customFormat="1" x14ac:dyDescent="0.15">
      <c r="A351" s="21" t="s">
        <v>294</v>
      </c>
      <c r="B351" s="22" t="s">
        <v>269</v>
      </c>
      <c r="C351" s="22" t="s">
        <v>295</v>
      </c>
      <c r="D351" s="22"/>
      <c r="E351" s="22"/>
      <c r="F351" s="23">
        <f>F352+F396</f>
        <v>338813</v>
      </c>
      <c r="G351" s="23">
        <f>G352+G396</f>
        <v>310620</v>
      </c>
    </row>
    <row r="352" spans="1:7" ht="24" x14ac:dyDescent="0.2">
      <c r="A352" s="21" t="s">
        <v>52</v>
      </c>
      <c r="B352" s="22" t="s">
        <v>269</v>
      </c>
      <c r="C352" s="22" t="s">
        <v>295</v>
      </c>
      <c r="D352" s="22" t="s">
        <v>53</v>
      </c>
      <c r="E352" s="22"/>
      <c r="F352" s="23">
        <f>F353+F379</f>
        <v>338635</v>
      </c>
      <c r="G352" s="23">
        <f>G353+G379</f>
        <v>310442</v>
      </c>
    </row>
    <row r="353" spans="1:7" ht="24" customHeight="1" x14ac:dyDescent="0.2">
      <c r="A353" s="18" t="s">
        <v>296</v>
      </c>
      <c r="B353" s="15" t="s">
        <v>269</v>
      </c>
      <c r="C353" s="15" t="s">
        <v>295</v>
      </c>
      <c r="D353" s="15" t="s">
        <v>273</v>
      </c>
      <c r="E353" s="15"/>
      <c r="F353" s="16">
        <f>F354+F376+F365+F374</f>
        <v>315091</v>
      </c>
      <c r="G353" s="16">
        <f>G354+G376+G365+G374</f>
        <v>306539</v>
      </c>
    </row>
    <row r="354" spans="1:7" ht="85.5" customHeight="1" x14ac:dyDescent="0.2">
      <c r="A354" s="19" t="s">
        <v>297</v>
      </c>
      <c r="B354" s="15" t="s">
        <v>269</v>
      </c>
      <c r="C354" s="15" t="s">
        <v>295</v>
      </c>
      <c r="D354" s="15" t="s">
        <v>298</v>
      </c>
      <c r="E354" s="15"/>
      <c r="F354" s="16">
        <f>F355+F357+F359+F361+F363</f>
        <v>313154</v>
      </c>
      <c r="G354" s="16">
        <f>G355+G357+G359+G361+G363</f>
        <v>306189</v>
      </c>
    </row>
    <row r="355" spans="1:7" ht="24" x14ac:dyDescent="0.2">
      <c r="A355" s="18" t="s">
        <v>280</v>
      </c>
      <c r="B355" s="15" t="s">
        <v>269</v>
      </c>
      <c r="C355" s="15" t="s">
        <v>295</v>
      </c>
      <c r="D355" s="15" t="s">
        <v>299</v>
      </c>
      <c r="E355" s="15"/>
      <c r="F355" s="16">
        <f>F356</f>
        <v>21327</v>
      </c>
      <c r="G355" s="16">
        <f>G356</f>
        <v>21327</v>
      </c>
    </row>
    <row r="356" spans="1:7" ht="24" x14ac:dyDescent="0.2">
      <c r="A356" s="18" t="s">
        <v>87</v>
      </c>
      <c r="B356" s="15" t="s">
        <v>269</v>
      </c>
      <c r="C356" s="15" t="s">
        <v>295</v>
      </c>
      <c r="D356" s="15" t="s">
        <v>299</v>
      </c>
      <c r="E356" s="15" t="s">
        <v>88</v>
      </c>
      <c r="F356" s="16">
        <v>21327</v>
      </c>
      <c r="G356" s="16">
        <v>21327</v>
      </c>
    </row>
    <row r="357" spans="1:7" ht="24" x14ac:dyDescent="0.2">
      <c r="A357" s="18" t="s">
        <v>85</v>
      </c>
      <c r="B357" s="15" t="s">
        <v>269</v>
      </c>
      <c r="C357" s="15" t="s">
        <v>295</v>
      </c>
      <c r="D357" s="15" t="s">
        <v>300</v>
      </c>
      <c r="E357" s="15"/>
      <c r="F357" s="16">
        <f>F358</f>
        <v>75188</v>
      </c>
      <c r="G357" s="16">
        <f>G358</f>
        <v>76056</v>
      </c>
    </row>
    <row r="358" spans="1:7" ht="24" x14ac:dyDescent="0.2">
      <c r="A358" s="18" t="s">
        <v>87</v>
      </c>
      <c r="B358" s="15" t="s">
        <v>269</v>
      </c>
      <c r="C358" s="15" t="s">
        <v>295</v>
      </c>
      <c r="D358" s="15" t="s">
        <v>300</v>
      </c>
      <c r="E358" s="15" t="s">
        <v>88</v>
      </c>
      <c r="F358" s="16">
        <v>75188</v>
      </c>
      <c r="G358" s="16">
        <v>76056</v>
      </c>
    </row>
    <row r="359" spans="1:7" ht="117" customHeight="1" x14ac:dyDescent="0.2">
      <c r="A359" s="18" t="s">
        <v>283</v>
      </c>
      <c r="B359" s="15" t="s">
        <v>269</v>
      </c>
      <c r="C359" s="15" t="s">
        <v>295</v>
      </c>
      <c r="D359" s="15" t="s">
        <v>301</v>
      </c>
      <c r="E359" s="15"/>
      <c r="F359" s="16">
        <f>F360</f>
        <v>195051</v>
      </c>
      <c r="G359" s="16">
        <f>G360</f>
        <v>208806</v>
      </c>
    </row>
    <row r="360" spans="1:7" ht="26.25" customHeight="1" x14ac:dyDescent="0.2">
      <c r="A360" s="18" t="s">
        <v>87</v>
      </c>
      <c r="B360" s="15" t="s">
        <v>269</v>
      </c>
      <c r="C360" s="15" t="s">
        <v>295</v>
      </c>
      <c r="D360" s="15" t="s">
        <v>301</v>
      </c>
      <c r="E360" s="15" t="s">
        <v>88</v>
      </c>
      <c r="F360" s="16">
        <v>195051</v>
      </c>
      <c r="G360" s="16">
        <v>208806</v>
      </c>
    </row>
    <row r="361" spans="1:7" ht="48.75" customHeight="1" x14ac:dyDescent="0.2">
      <c r="A361" s="18" t="s">
        <v>302</v>
      </c>
      <c r="B361" s="15" t="s">
        <v>269</v>
      </c>
      <c r="C361" s="15" t="s">
        <v>295</v>
      </c>
      <c r="D361" s="15" t="s">
        <v>303</v>
      </c>
      <c r="E361" s="15"/>
      <c r="F361" s="16">
        <f>F362</f>
        <v>20038</v>
      </c>
      <c r="G361" s="16">
        <f>G362</f>
        <v>0</v>
      </c>
    </row>
    <row r="362" spans="1:7" ht="24" x14ac:dyDescent="0.2">
      <c r="A362" s="18" t="s">
        <v>87</v>
      </c>
      <c r="B362" s="15" t="s">
        <v>269</v>
      </c>
      <c r="C362" s="15" t="s">
        <v>295</v>
      </c>
      <c r="D362" s="15" t="s">
        <v>303</v>
      </c>
      <c r="E362" s="15" t="s">
        <v>88</v>
      </c>
      <c r="F362" s="16">
        <v>20038</v>
      </c>
      <c r="G362" s="16">
        <v>0</v>
      </c>
    </row>
    <row r="363" spans="1:7" ht="77.25" customHeight="1" x14ac:dyDescent="0.2">
      <c r="A363" s="18" t="s">
        <v>304</v>
      </c>
      <c r="B363" s="15" t="s">
        <v>269</v>
      </c>
      <c r="C363" s="15" t="s">
        <v>295</v>
      </c>
      <c r="D363" s="15" t="s">
        <v>305</v>
      </c>
      <c r="E363" s="15"/>
      <c r="F363" s="16">
        <f>F364</f>
        <v>1550</v>
      </c>
      <c r="G363" s="16">
        <f>G364</f>
        <v>0</v>
      </c>
    </row>
    <row r="364" spans="1:7" ht="24" x14ac:dyDescent="0.2">
      <c r="A364" s="18" t="s">
        <v>87</v>
      </c>
      <c r="B364" s="15" t="s">
        <v>269</v>
      </c>
      <c r="C364" s="15" t="s">
        <v>295</v>
      </c>
      <c r="D364" s="15" t="s">
        <v>305</v>
      </c>
      <c r="E364" s="15" t="s">
        <v>88</v>
      </c>
      <c r="F364" s="16">
        <v>1550</v>
      </c>
      <c r="G364" s="16">
        <v>0</v>
      </c>
    </row>
    <row r="365" spans="1:7" ht="24" x14ac:dyDescent="0.2">
      <c r="A365" s="19" t="s">
        <v>539</v>
      </c>
      <c r="B365" s="15" t="s">
        <v>269</v>
      </c>
      <c r="C365" s="15" t="s">
        <v>295</v>
      </c>
      <c r="D365" s="15" t="s">
        <v>543</v>
      </c>
      <c r="E365" s="15"/>
      <c r="F365" s="16">
        <f>F366+F368+F370+F372</f>
        <v>350</v>
      </c>
      <c r="G365" s="16">
        <f>G366+G368+G370+G372</f>
        <v>350</v>
      </c>
    </row>
    <row r="366" spans="1:7" ht="24" x14ac:dyDescent="0.2">
      <c r="A366" s="19" t="s">
        <v>555</v>
      </c>
      <c r="B366" s="15" t="s">
        <v>269</v>
      </c>
      <c r="C366" s="15" t="s">
        <v>295</v>
      </c>
      <c r="D366" s="15" t="s">
        <v>544</v>
      </c>
      <c r="E366" s="15"/>
      <c r="F366" s="16">
        <f>F367</f>
        <v>100</v>
      </c>
      <c r="G366" s="16">
        <f>G367</f>
        <v>100</v>
      </c>
    </row>
    <row r="367" spans="1:7" ht="24" x14ac:dyDescent="0.2">
      <c r="A367" s="19" t="s">
        <v>87</v>
      </c>
      <c r="B367" s="15" t="s">
        <v>269</v>
      </c>
      <c r="C367" s="15" t="s">
        <v>295</v>
      </c>
      <c r="D367" s="15" t="s">
        <v>544</v>
      </c>
      <c r="E367" s="15" t="s">
        <v>88</v>
      </c>
      <c r="F367" s="16">
        <v>100</v>
      </c>
      <c r="G367" s="16">
        <v>100</v>
      </c>
    </row>
    <row r="368" spans="1:7" x14ac:dyDescent="0.2">
      <c r="A368" s="19" t="s">
        <v>540</v>
      </c>
      <c r="B368" s="15" t="s">
        <v>269</v>
      </c>
      <c r="C368" s="15" t="s">
        <v>295</v>
      </c>
      <c r="D368" s="15" t="s">
        <v>545</v>
      </c>
      <c r="E368" s="15"/>
      <c r="F368" s="16">
        <f>F369</f>
        <v>100</v>
      </c>
      <c r="G368" s="16">
        <f>G369</f>
        <v>100</v>
      </c>
    </row>
    <row r="369" spans="1:7" ht="24" x14ac:dyDescent="0.2">
      <c r="A369" s="19" t="s">
        <v>87</v>
      </c>
      <c r="B369" s="15" t="s">
        <v>269</v>
      </c>
      <c r="C369" s="15" t="s">
        <v>295</v>
      </c>
      <c r="D369" s="15" t="s">
        <v>545</v>
      </c>
      <c r="E369" s="15" t="s">
        <v>88</v>
      </c>
      <c r="F369" s="16">
        <v>100</v>
      </c>
      <c r="G369" s="16">
        <v>100</v>
      </c>
    </row>
    <row r="370" spans="1:7" ht="24" x14ac:dyDescent="0.2">
      <c r="A370" s="19" t="s">
        <v>541</v>
      </c>
      <c r="B370" s="15" t="s">
        <v>269</v>
      </c>
      <c r="C370" s="15" t="s">
        <v>295</v>
      </c>
      <c r="D370" s="15" t="s">
        <v>546</v>
      </c>
      <c r="E370" s="15"/>
      <c r="F370" s="16">
        <f>F371</f>
        <v>100</v>
      </c>
      <c r="G370" s="16">
        <f>G371</f>
        <v>100</v>
      </c>
    </row>
    <row r="371" spans="1:7" ht="24" x14ac:dyDescent="0.2">
      <c r="A371" s="19" t="s">
        <v>87</v>
      </c>
      <c r="B371" s="15" t="s">
        <v>269</v>
      </c>
      <c r="C371" s="15" t="s">
        <v>295</v>
      </c>
      <c r="D371" s="15" t="s">
        <v>546</v>
      </c>
      <c r="E371" s="15" t="s">
        <v>88</v>
      </c>
      <c r="F371" s="16">
        <v>100</v>
      </c>
      <c r="G371" s="16">
        <v>100</v>
      </c>
    </row>
    <row r="372" spans="1:7" x14ac:dyDescent="0.2">
      <c r="A372" s="19" t="s">
        <v>542</v>
      </c>
      <c r="B372" s="15" t="s">
        <v>269</v>
      </c>
      <c r="C372" s="15" t="s">
        <v>295</v>
      </c>
      <c r="D372" s="15" t="s">
        <v>547</v>
      </c>
      <c r="E372" s="15"/>
      <c r="F372" s="16">
        <f>F373</f>
        <v>50</v>
      </c>
      <c r="G372" s="16">
        <f>G373</f>
        <v>50</v>
      </c>
    </row>
    <row r="373" spans="1:7" ht="24" x14ac:dyDescent="0.2">
      <c r="A373" s="19" t="s">
        <v>87</v>
      </c>
      <c r="B373" s="15" t="s">
        <v>269</v>
      </c>
      <c r="C373" s="15" t="s">
        <v>295</v>
      </c>
      <c r="D373" s="15" t="s">
        <v>547</v>
      </c>
      <c r="E373" s="15" t="s">
        <v>88</v>
      </c>
      <c r="F373" s="16">
        <v>50</v>
      </c>
      <c r="G373" s="16">
        <v>50</v>
      </c>
    </row>
    <row r="374" spans="1:7" ht="24" hidden="1" x14ac:dyDescent="0.2">
      <c r="A374" s="18" t="s">
        <v>148</v>
      </c>
      <c r="B374" s="15" t="s">
        <v>269</v>
      </c>
      <c r="C374" s="15" t="s">
        <v>295</v>
      </c>
      <c r="D374" s="15" t="s">
        <v>306</v>
      </c>
      <c r="E374" s="15"/>
      <c r="F374" s="16">
        <f>F375</f>
        <v>0</v>
      </c>
      <c r="G374" s="16">
        <f>G375</f>
        <v>0</v>
      </c>
    </row>
    <row r="375" spans="1:7" ht="24" hidden="1" x14ac:dyDescent="0.2">
      <c r="A375" s="18" t="s">
        <v>150</v>
      </c>
      <c r="B375" s="15" t="s">
        <v>269</v>
      </c>
      <c r="C375" s="15" t="s">
        <v>295</v>
      </c>
      <c r="D375" s="15" t="s">
        <v>306</v>
      </c>
      <c r="E375" s="15" t="s">
        <v>151</v>
      </c>
      <c r="F375" s="16"/>
      <c r="G375" s="16"/>
    </row>
    <row r="376" spans="1:7" ht="24" x14ac:dyDescent="0.2">
      <c r="A376" s="19" t="s">
        <v>308</v>
      </c>
      <c r="B376" s="15" t="s">
        <v>269</v>
      </c>
      <c r="C376" s="15" t="s">
        <v>295</v>
      </c>
      <c r="D376" s="15" t="s">
        <v>309</v>
      </c>
      <c r="E376" s="15"/>
      <c r="F376" s="16">
        <f>F377</f>
        <v>1587</v>
      </c>
      <c r="G376" s="16">
        <f>G377</f>
        <v>0</v>
      </c>
    </row>
    <row r="377" spans="1:7" ht="42.75" customHeight="1" x14ac:dyDescent="0.2">
      <c r="A377" s="18" t="s">
        <v>310</v>
      </c>
      <c r="B377" s="15" t="s">
        <v>269</v>
      </c>
      <c r="C377" s="15" t="s">
        <v>295</v>
      </c>
      <c r="D377" s="15" t="s">
        <v>311</v>
      </c>
      <c r="E377" s="15"/>
      <c r="F377" s="16">
        <f>F378</f>
        <v>1587</v>
      </c>
      <c r="G377" s="16">
        <f>G378</f>
        <v>0</v>
      </c>
    </row>
    <row r="378" spans="1:7" ht="24" x14ac:dyDescent="0.2">
      <c r="A378" s="18" t="s">
        <v>87</v>
      </c>
      <c r="B378" s="15" t="s">
        <v>269</v>
      </c>
      <c r="C378" s="15" t="s">
        <v>295</v>
      </c>
      <c r="D378" s="15" t="s">
        <v>311</v>
      </c>
      <c r="E378" s="15" t="s">
        <v>88</v>
      </c>
      <c r="F378" s="16">
        <v>1587</v>
      </c>
      <c r="G378" s="16">
        <v>0</v>
      </c>
    </row>
    <row r="379" spans="1:7" x14ac:dyDescent="0.2">
      <c r="A379" s="18" t="s">
        <v>54</v>
      </c>
      <c r="B379" s="15" t="s">
        <v>269</v>
      </c>
      <c r="C379" s="15" t="s">
        <v>295</v>
      </c>
      <c r="D379" s="15" t="s">
        <v>55</v>
      </c>
      <c r="E379" s="15"/>
      <c r="F379" s="16">
        <f>F380+F389</f>
        <v>23544</v>
      </c>
      <c r="G379" s="16">
        <f>G380+G389</f>
        <v>3903</v>
      </c>
    </row>
    <row r="380" spans="1:7" ht="24" x14ac:dyDescent="0.2">
      <c r="A380" s="19" t="s">
        <v>312</v>
      </c>
      <c r="B380" s="15" t="s">
        <v>269</v>
      </c>
      <c r="C380" s="15" t="s">
        <v>295</v>
      </c>
      <c r="D380" s="15" t="s">
        <v>313</v>
      </c>
      <c r="E380" s="15"/>
      <c r="F380" s="16">
        <f>F381+F385+F387+F383</f>
        <v>19013</v>
      </c>
      <c r="G380" s="16">
        <f>G381+G385+G387+G383</f>
        <v>3903</v>
      </c>
    </row>
    <row r="381" spans="1:7" ht="36" x14ac:dyDescent="0.2">
      <c r="A381" s="18" t="s">
        <v>314</v>
      </c>
      <c r="B381" s="15" t="s">
        <v>269</v>
      </c>
      <c r="C381" s="15" t="s">
        <v>295</v>
      </c>
      <c r="D381" s="15" t="s">
        <v>315</v>
      </c>
      <c r="E381" s="15"/>
      <c r="F381" s="16">
        <f>F382</f>
        <v>1669</v>
      </c>
      <c r="G381" s="16">
        <f>G382</f>
        <v>1669</v>
      </c>
    </row>
    <row r="382" spans="1:7" ht="24" x14ac:dyDescent="0.2">
      <c r="A382" s="18" t="s">
        <v>87</v>
      </c>
      <c r="B382" s="15" t="s">
        <v>269</v>
      </c>
      <c r="C382" s="15" t="s">
        <v>295</v>
      </c>
      <c r="D382" s="15" t="s">
        <v>315</v>
      </c>
      <c r="E382" s="15" t="s">
        <v>88</v>
      </c>
      <c r="F382" s="16">
        <v>1669</v>
      </c>
      <c r="G382" s="16">
        <v>1669</v>
      </c>
    </row>
    <row r="383" spans="1:7" ht="24" x14ac:dyDescent="0.2">
      <c r="A383" s="18" t="s">
        <v>557</v>
      </c>
      <c r="B383" s="15" t="s">
        <v>269</v>
      </c>
      <c r="C383" s="15" t="s">
        <v>295</v>
      </c>
      <c r="D383" s="15" t="s">
        <v>558</v>
      </c>
      <c r="E383" s="15"/>
      <c r="F383" s="16">
        <f>F384</f>
        <v>2083</v>
      </c>
      <c r="G383" s="16">
        <f>G384</f>
        <v>2083</v>
      </c>
    </row>
    <row r="384" spans="1:7" ht="24" x14ac:dyDescent="0.2">
      <c r="A384" s="18" t="s">
        <v>87</v>
      </c>
      <c r="B384" s="15" t="s">
        <v>269</v>
      </c>
      <c r="C384" s="15" t="s">
        <v>295</v>
      </c>
      <c r="D384" s="15" t="s">
        <v>558</v>
      </c>
      <c r="E384" s="15" t="s">
        <v>88</v>
      </c>
      <c r="F384" s="16">
        <v>2083</v>
      </c>
      <c r="G384" s="16">
        <v>2083</v>
      </c>
    </row>
    <row r="385" spans="1:7" ht="41.25" customHeight="1" x14ac:dyDescent="0.2">
      <c r="A385" s="18" t="s">
        <v>316</v>
      </c>
      <c r="B385" s="15" t="s">
        <v>269</v>
      </c>
      <c r="C385" s="15" t="s">
        <v>295</v>
      </c>
      <c r="D385" s="15" t="s">
        <v>317</v>
      </c>
      <c r="E385" s="15"/>
      <c r="F385" s="16">
        <f>F386</f>
        <v>15110</v>
      </c>
      <c r="G385" s="16">
        <f>G386</f>
        <v>0</v>
      </c>
    </row>
    <row r="386" spans="1:7" ht="24" x14ac:dyDescent="0.2">
      <c r="A386" s="18" t="s">
        <v>87</v>
      </c>
      <c r="B386" s="15" t="s">
        <v>269</v>
      </c>
      <c r="C386" s="15" t="s">
        <v>295</v>
      </c>
      <c r="D386" s="15" t="s">
        <v>317</v>
      </c>
      <c r="E386" s="15" t="s">
        <v>88</v>
      </c>
      <c r="F386" s="16">
        <v>15110</v>
      </c>
      <c r="G386" s="16">
        <v>0</v>
      </c>
    </row>
    <row r="387" spans="1:7" ht="64.5" customHeight="1" x14ac:dyDescent="0.2">
      <c r="A387" s="18" t="s">
        <v>318</v>
      </c>
      <c r="B387" s="15" t="s">
        <v>269</v>
      </c>
      <c r="C387" s="15" t="s">
        <v>295</v>
      </c>
      <c r="D387" s="15" t="s">
        <v>319</v>
      </c>
      <c r="E387" s="15"/>
      <c r="F387" s="16">
        <f>F388</f>
        <v>151</v>
      </c>
      <c r="G387" s="16">
        <f>G388</f>
        <v>151</v>
      </c>
    </row>
    <row r="388" spans="1:7" ht="24" x14ac:dyDescent="0.2">
      <c r="A388" s="18" t="s">
        <v>87</v>
      </c>
      <c r="B388" s="15" t="s">
        <v>269</v>
      </c>
      <c r="C388" s="15" t="s">
        <v>295</v>
      </c>
      <c r="D388" s="15" t="s">
        <v>319</v>
      </c>
      <c r="E388" s="15" t="s">
        <v>88</v>
      </c>
      <c r="F388" s="16">
        <v>151</v>
      </c>
      <c r="G388" s="16">
        <v>151</v>
      </c>
    </row>
    <row r="389" spans="1:7" ht="24" x14ac:dyDescent="0.2">
      <c r="A389" s="19" t="s">
        <v>320</v>
      </c>
      <c r="B389" s="15" t="s">
        <v>269</v>
      </c>
      <c r="C389" s="15" t="s">
        <v>295</v>
      </c>
      <c r="D389" s="15" t="s">
        <v>321</v>
      </c>
      <c r="E389" s="15"/>
      <c r="F389" s="16">
        <f>F390+F394+F392</f>
        <v>4531</v>
      </c>
      <c r="G389" s="16">
        <f>G390+G394</f>
        <v>0</v>
      </c>
    </row>
    <row r="390" spans="1:7" ht="36" hidden="1" x14ac:dyDescent="0.2">
      <c r="A390" s="18" t="s">
        <v>322</v>
      </c>
      <c r="B390" s="15" t="s">
        <v>269</v>
      </c>
      <c r="C390" s="15" t="s">
        <v>295</v>
      </c>
      <c r="D390" s="15" t="s">
        <v>323</v>
      </c>
      <c r="E390" s="15"/>
      <c r="F390" s="16">
        <f>F391</f>
        <v>0</v>
      </c>
      <c r="G390" s="16">
        <f>G391</f>
        <v>0</v>
      </c>
    </row>
    <row r="391" spans="1:7" ht="24" hidden="1" x14ac:dyDescent="0.2">
      <c r="A391" s="18" t="s">
        <v>87</v>
      </c>
      <c r="B391" s="15" t="s">
        <v>269</v>
      </c>
      <c r="C391" s="15" t="s">
        <v>295</v>
      </c>
      <c r="D391" s="15" t="s">
        <v>323</v>
      </c>
      <c r="E391" s="15" t="s">
        <v>88</v>
      </c>
      <c r="F391" s="16"/>
      <c r="G391" s="16"/>
    </row>
    <row r="392" spans="1:7" ht="36" x14ac:dyDescent="0.2">
      <c r="A392" s="18" t="s">
        <v>322</v>
      </c>
      <c r="B392" s="15" t="s">
        <v>269</v>
      </c>
      <c r="C392" s="15" t="s">
        <v>295</v>
      </c>
      <c r="D392" s="15" t="s">
        <v>323</v>
      </c>
      <c r="E392" s="15"/>
      <c r="F392" s="16">
        <f>F393</f>
        <v>4531</v>
      </c>
      <c r="G392" s="16">
        <f>G393</f>
        <v>0</v>
      </c>
    </row>
    <row r="393" spans="1:7" ht="24" x14ac:dyDescent="0.2">
      <c r="A393" s="18" t="s">
        <v>87</v>
      </c>
      <c r="B393" s="15" t="s">
        <v>269</v>
      </c>
      <c r="C393" s="15" t="s">
        <v>295</v>
      </c>
      <c r="D393" s="15" t="s">
        <v>323</v>
      </c>
      <c r="E393" s="15" t="s">
        <v>88</v>
      </c>
      <c r="F393" s="16">
        <v>4531</v>
      </c>
      <c r="G393" s="16">
        <v>0</v>
      </c>
    </row>
    <row r="394" spans="1:7" ht="24" hidden="1" x14ac:dyDescent="0.2">
      <c r="A394" s="18" t="s">
        <v>548</v>
      </c>
      <c r="B394" s="15" t="s">
        <v>269</v>
      </c>
      <c r="C394" s="15" t="s">
        <v>295</v>
      </c>
      <c r="D394" s="15" t="s">
        <v>549</v>
      </c>
      <c r="E394" s="15"/>
      <c r="F394" s="16">
        <f>F395</f>
        <v>0</v>
      </c>
      <c r="G394" s="16">
        <f>G395</f>
        <v>0</v>
      </c>
    </row>
    <row r="395" spans="1:7" ht="24" hidden="1" x14ac:dyDescent="0.2">
      <c r="A395" s="18" t="s">
        <v>87</v>
      </c>
      <c r="B395" s="15" t="s">
        <v>269</v>
      </c>
      <c r="C395" s="15" t="s">
        <v>295</v>
      </c>
      <c r="D395" s="15" t="s">
        <v>549</v>
      </c>
      <c r="E395" s="15" t="s">
        <v>88</v>
      </c>
      <c r="F395" s="16">
        <v>0</v>
      </c>
      <c r="G395" s="16">
        <v>0</v>
      </c>
    </row>
    <row r="396" spans="1:7" ht="60" x14ac:dyDescent="0.2">
      <c r="A396" s="42" t="s">
        <v>288</v>
      </c>
      <c r="B396" s="22" t="s">
        <v>269</v>
      </c>
      <c r="C396" s="22" t="s">
        <v>295</v>
      </c>
      <c r="D396" s="22" t="s">
        <v>289</v>
      </c>
      <c r="E396" s="15"/>
      <c r="F396" s="23">
        <f t="shared" ref="F396" si="23">F397</f>
        <v>178</v>
      </c>
      <c r="G396" s="23">
        <f t="shared" ref="G396" si="24">G397</f>
        <v>178</v>
      </c>
    </row>
    <row r="397" spans="1:7" ht="36" x14ac:dyDescent="0.2">
      <c r="A397" s="43" t="s">
        <v>290</v>
      </c>
      <c r="B397" s="15" t="s">
        <v>269</v>
      </c>
      <c r="C397" s="15" t="s">
        <v>295</v>
      </c>
      <c r="D397" s="15" t="s">
        <v>291</v>
      </c>
      <c r="E397" s="15"/>
      <c r="F397" s="16">
        <f>F398</f>
        <v>178</v>
      </c>
      <c r="G397" s="16">
        <f>G398</f>
        <v>178</v>
      </c>
    </row>
    <row r="398" spans="1:7" ht="24" x14ac:dyDescent="0.2">
      <c r="A398" s="13" t="s">
        <v>292</v>
      </c>
      <c r="B398" s="15" t="s">
        <v>269</v>
      </c>
      <c r="C398" s="15" t="s">
        <v>295</v>
      </c>
      <c r="D398" s="15" t="s">
        <v>293</v>
      </c>
      <c r="E398" s="15"/>
      <c r="F398" s="16">
        <f>F399</f>
        <v>178</v>
      </c>
      <c r="G398" s="16">
        <f>G399</f>
        <v>178</v>
      </c>
    </row>
    <row r="399" spans="1:7" ht="24" x14ac:dyDescent="0.2">
      <c r="A399" s="18" t="s">
        <v>87</v>
      </c>
      <c r="B399" s="15" t="s">
        <v>269</v>
      </c>
      <c r="C399" s="15" t="s">
        <v>295</v>
      </c>
      <c r="D399" s="15" t="s">
        <v>293</v>
      </c>
      <c r="E399" s="15" t="s">
        <v>88</v>
      </c>
      <c r="F399" s="16">
        <v>178</v>
      </c>
      <c r="G399" s="16">
        <v>178</v>
      </c>
    </row>
    <row r="400" spans="1:7" x14ac:dyDescent="0.2">
      <c r="A400" s="21" t="s">
        <v>324</v>
      </c>
      <c r="B400" s="22" t="s">
        <v>269</v>
      </c>
      <c r="C400" s="22" t="s">
        <v>325</v>
      </c>
      <c r="D400" s="22"/>
      <c r="E400" s="22"/>
      <c r="F400" s="23">
        <f>F401+F415</f>
        <v>37813</v>
      </c>
      <c r="G400" s="23">
        <f>G401+G415</f>
        <v>37879</v>
      </c>
    </row>
    <row r="401" spans="1:7" ht="24" x14ac:dyDescent="0.2">
      <c r="A401" s="21" t="s">
        <v>52</v>
      </c>
      <c r="B401" s="22" t="s">
        <v>269</v>
      </c>
      <c r="C401" s="22" t="s">
        <v>325</v>
      </c>
      <c r="D401" s="22" t="s">
        <v>53</v>
      </c>
      <c r="E401" s="22"/>
      <c r="F401" s="23">
        <f>F402</f>
        <v>37791</v>
      </c>
      <c r="G401" s="23">
        <f>G402</f>
        <v>37857</v>
      </c>
    </row>
    <row r="402" spans="1:7" ht="24" x14ac:dyDescent="0.2">
      <c r="A402" s="18" t="s">
        <v>296</v>
      </c>
      <c r="B402" s="15" t="s">
        <v>269</v>
      </c>
      <c r="C402" s="15" t="s">
        <v>325</v>
      </c>
      <c r="D402" s="15" t="s">
        <v>273</v>
      </c>
      <c r="E402" s="15"/>
      <c r="F402" s="16">
        <f>F403+F411+F408</f>
        <v>37791</v>
      </c>
      <c r="G402" s="16">
        <f>G403+G411+G408</f>
        <v>37857</v>
      </c>
    </row>
    <row r="403" spans="1:7" ht="91.5" customHeight="1" x14ac:dyDescent="0.2">
      <c r="A403" s="19" t="s">
        <v>297</v>
      </c>
      <c r="B403" s="15" t="s">
        <v>269</v>
      </c>
      <c r="C403" s="15" t="s">
        <v>325</v>
      </c>
      <c r="D403" s="15" t="s">
        <v>298</v>
      </c>
      <c r="E403" s="15"/>
      <c r="F403" s="16">
        <f>F404+F406</f>
        <v>30423</v>
      </c>
      <c r="G403" s="16">
        <f>G404+G406</f>
        <v>30489</v>
      </c>
    </row>
    <row r="404" spans="1:7" ht="24" x14ac:dyDescent="0.2">
      <c r="A404" s="18" t="s">
        <v>85</v>
      </c>
      <c r="B404" s="15" t="s">
        <v>269</v>
      </c>
      <c r="C404" s="15" t="s">
        <v>325</v>
      </c>
      <c r="D404" s="15" t="s">
        <v>300</v>
      </c>
      <c r="E404" s="15"/>
      <c r="F404" s="16">
        <f>F405</f>
        <v>7298</v>
      </c>
      <c r="G404" s="16">
        <f>G405</f>
        <v>7364</v>
      </c>
    </row>
    <row r="405" spans="1:7" ht="24" x14ac:dyDescent="0.2">
      <c r="A405" s="18" t="s">
        <v>87</v>
      </c>
      <c r="B405" s="15" t="s">
        <v>269</v>
      </c>
      <c r="C405" s="15" t="s">
        <v>325</v>
      </c>
      <c r="D405" s="15" t="s">
        <v>300</v>
      </c>
      <c r="E405" s="15" t="s">
        <v>88</v>
      </c>
      <c r="F405" s="16">
        <v>7298</v>
      </c>
      <c r="G405" s="16">
        <v>7364</v>
      </c>
    </row>
    <row r="406" spans="1:7" ht="24" x14ac:dyDescent="0.2">
      <c r="A406" s="18" t="s">
        <v>280</v>
      </c>
      <c r="B406" s="15" t="s">
        <v>269</v>
      </c>
      <c r="C406" s="15" t="s">
        <v>325</v>
      </c>
      <c r="D406" s="15" t="s">
        <v>326</v>
      </c>
      <c r="E406" s="15"/>
      <c r="F406" s="16">
        <f>F407</f>
        <v>23125</v>
      </c>
      <c r="G406" s="16">
        <f>G407</f>
        <v>23125</v>
      </c>
    </row>
    <row r="407" spans="1:7" ht="24" x14ac:dyDescent="0.2">
      <c r="A407" s="18" t="s">
        <v>87</v>
      </c>
      <c r="B407" s="15" t="s">
        <v>269</v>
      </c>
      <c r="C407" s="15" t="s">
        <v>325</v>
      </c>
      <c r="D407" s="15" t="s">
        <v>326</v>
      </c>
      <c r="E407" s="15" t="s">
        <v>88</v>
      </c>
      <c r="F407" s="16">
        <v>23125</v>
      </c>
      <c r="G407" s="16">
        <v>23125</v>
      </c>
    </row>
    <row r="408" spans="1:7" ht="29.25" hidden="1" customHeight="1" x14ac:dyDescent="0.2">
      <c r="A408" s="24" t="s">
        <v>307</v>
      </c>
      <c r="B408" s="15" t="s">
        <v>269</v>
      </c>
      <c r="C408" s="15" t="s">
        <v>325</v>
      </c>
      <c r="D408" s="15" t="s">
        <v>327</v>
      </c>
      <c r="E408" s="15"/>
      <c r="F408" s="16">
        <f>F409</f>
        <v>0</v>
      </c>
      <c r="G408" s="16">
        <f>G409</f>
        <v>0</v>
      </c>
    </row>
    <row r="409" spans="1:7" hidden="1" x14ac:dyDescent="0.2">
      <c r="A409" s="13" t="s">
        <v>328</v>
      </c>
      <c r="B409" s="15" t="s">
        <v>269</v>
      </c>
      <c r="C409" s="15" t="s">
        <v>325</v>
      </c>
      <c r="D409" s="15" t="s">
        <v>329</v>
      </c>
      <c r="E409" s="15"/>
      <c r="F409" s="16">
        <f>F410</f>
        <v>0</v>
      </c>
      <c r="G409" s="16">
        <f>G410</f>
        <v>0</v>
      </c>
    </row>
    <row r="410" spans="1:7" ht="24" hidden="1" x14ac:dyDescent="0.2">
      <c r="A410" s="18" t="s">
        <v>87</v>
      </c>
      <c r="B410" s="15" t="s">
        <v>269</v>
      </c>
      <c r="C410" s="15" t="s">
        <v>325</v>
      </c>
      <c r="D410" s="15" t="s">
        <v>329</v>
      </c>
      <c r="E410" s="15" t="s">
        <v>88</v>
      </c>
      <c r="F410" s="16"/>
      <c r="G410" s="16"/>
    </row>
    <row r="411" spans="1:7" ht="24" x14ac:dyDescent="0.2">
      <c r="A411" s="19" t="s">
        <v>308</v>
      </c>
      <c r="B411" s="15" t="s">
        <v>269</v>
      </c>
      <c r="C411" s="15" t="s">
        <v>325</v>
      </c>
      <c r="D411" s="15" t="s">
        <v>309</v>
      </c>
      <c r="E411" s="15"/>
      <c r="F411" s="16">
        <f>F412</f>
        <v>7368</v>
      </c>
      <c r="G411" s="16">
        <f>G412</f>
        <v>7368</v>
      </c>
    </row>
    <row r="412" spans="1:7" ht="39.75" customHeight="1" x14ac:dyDescent="0.2">
      <c r="A412" s="18" t="s">
        <v>330</v>
      </c>
      <c r="B412" s="15" t="s">
        <v>269</v>
      </c>
      <c r="C412" s="15" t="s">
        <v>325</v>
      </c>
      <c r="D412" s="15" t="s">
        <v>331</v>
      </c>
      <c r="E412" s="15"/>
      <c r="F412" s="16">
        <f>F413+F414</f>
        <v>7368</v>
      </c>
      <c r="G412" s="16">
        <f>G413+G414</f>
        <v>7368</v>
      </c>
    </row>
    <row r="413" spans="1:7" ht="24" x14ac:dyDescent="0.2">
      <c r="A413" s="18" t="s">
        <v>87</v>
      </c>
      <c r="B413" s="15" t="s">
        <v>269</v>
      </c>
      <c r="C413" s="15" t="s">
        <v>325</v>
      </c>
      <c r="D413" s="15" t="s">
        <v>331</v>
      </c>
      <c r="E413" s="15" t="s">
        <v>88</v>
      </c>
      <c r="F413" s="16">
        <v>7275</v>
      </c>
      <c r="G413" s="16">
        <v>7275</v>
      </c>
    </row>
    <row r="414" spans="1:7" ht="22.5" customHeight="1" x14ac:dyDescent="0.2">
      <c r="A414" s="18" t="s">
        <v>24</v>
      </c>
      <c r="B414" s="15" t="s">
        <v>269</v>
      </c>
      <c r="C414" s="15" t="s">
        <v>325</v>
      </c>
      <c r="D414" s="15" t="s">
        <v>331</v>
      </c>
      <c r="E414" s="15" t="s">
        <v>25</v>
      </c>
      <c r="F414" s="16">
        <v>93</v>
      </c>
      <c r="G414" s="16">
        <v>93</v>
      </c>
    </row>
    <row r="415" spans="1:7" ht="60" x14ac:dyDescent="0.2">
      <c r="A415" s="42" t="s">
        <v>288</v>
      </c>
      <c r="B415" s="22" t="s">
        <v>269</v>
      </c>
      <c r="C415" s="22" t="s">
        <v>325</v>
      </c>
      <c r="D415" s="22" t="s">
        <v>289</v>
      </c>
      <c r="E415" s="15"/>
      <c r="F415" s="23">
        <f t="shared" ref="F415" si="25">F416</f>
        <v>22</v>
      </c>
      <c r="G415" s="23">
        <f t="shared" ref="G415" si="26">G416</f>
        <v>22</v>
      </c>
    </row>
    <row r="416" spans="1:7" ht="36" x14ac:dyDescent="0.2">
      <c r="A416" s="43" t="s">
        <v>290</v>
      </c>
      <c r="B416" s="15" t="s">
        <v>269</v>
      </c>
      <c r="C416" s="15" t="s">
        <v>325</v>
      </c>
      <c r="D416" s="15" t="s">
        <v>291</v>
      </c>
      <c r="E416" s="15"/>
      <c r="F416" s="16">
        <f>F417</f>
        <v>22</v>
      </c>
      <c r="G416" s="16">
        <f>G417</f>
        <v>22</v>
      </c>
    </row>
    <row r="417" spans="1:7" ht="24" x14ac:dyDescent="0.2">
      <c r="A417" s="13" t="s">
        <v>292</v>
      </c>
      <c r="B417" s="15" t="s">
        <v>269</v>
      </c>
      <c r="C417" s="15" t="s">
        <v>325</v>
      </c>
      <c r="D417" s="15" t="s">
        <v>293</v>
      </c>
      <c r="E417" s="15"/>
      <c r="F417" s="16">
        <f>F418</f>
        <v>22</v>
      </c>
      <c r="G417" s="16">
        <f>G418</f>
        <v>22</v>
      </c>
    </row>
    <row r="418" spans="1:7" ht="22.5" customHeight="1" x14ac:dyDescent="0.2">
      <c r="A418" s="18" t="s">
        <v>87</v>
      </c>
      <c r="B418" s="15" t="s">
        <v>269</v>
      </c>
      <c r="C418" s="15" t="s">
        <v>325</v>
      </c>
      <c r="D418" s="15" t="s">
        <v>293</v>
      </c>
      <c r="E418" s="15" t="s">
        <v>88</v>
      </c>
      <c r="F418" s="16">
        <v>22</v>
      </c>
      <c r="G418" s="16">
        <v>22</v>
      </c>
    </row>
    <row r="419" spans="1:7" ht="24" x14ac:dyDescent="0.2">
      <c r="A419" s="21" t="s">
        <v>332</v>
      </c>
      <c r="B419" s="22" t="s">
        <v>269</v>
      </c>
      <c r="C419" s="22" t="s">
        <v>333</v>
      </c>
      <c r="D419" s="22"/>
      <c r="E419" s="22"/>
      <c r="F419" s="23">
        <f>F420+F426</f>
        <v>80</v>
      </c>
      <c r="G419" s="23">
        <f>G420+G426</f>
        <v>80</v>
      </c>
    </row>
    <row r="420" spans="1:7" ht="24" x14ac:dyDescent="0.2">
      <c r="A420" s="21" t="s">
        <v>334</v>
      </c>
      <c r="B420" s="22" t="s">
        <v>269</v>
      </c>
      <c r="C420" s="22" t="s">
        <v>333</v>
      </c>
      <c r="D420" s="22" t="s">
        <v>335</v>
      </c>
      <c r="E420" s="22"/>
      <c r="F420" s="23">
        <f>F421</f>
        <v>50</v>
      </c>
      <c r="G420" s="23">
        <f>G421</f>
        <v>50</v>
      </c>
    </row>
    <row r="421" spans="1:7" ht="24" x14ac:dyDescent="0.2">
      <c r="A421" s="19" t="s">
        <v>336</v>
      </c>
      <c r="B421" s="15" t="s">
        <v>269</v>
      </c>
      <c r="C421" s="15" t="s">
        <v>333</v>
      </c>
      <c r="D421" s="15" t="s">
        <v>337</v>
      </c>
      <c r="E421" s="15"/>
      <c r="F421" s="16">
        <f>F422+F424</f>
        <v>50</v>
      </c>
      <c r="G421" s="16">
        <f>G422+G424</f>
        <v>50</v>
      </c>
    </row>
    <row r="422" spans="1:7" ht="37.5" customHeight="1" x14ac:dyDescent="0.2">
      <c r="A422" s="18" t="s">
        <v>338</v>
      </c>
      <c r="B422" s="15" t="s">
        <v>269</v>
      </c>
      <c r="C422" s="15" t="s">
        <v>333</v>
      </c>
      <c r="D422" s="15" t="s">
        <v>339</v>
      </c>
      <c r="E422" s="15"/>
      <c r="F422" s="16">
        <f>F423</f>
        <v>30</v>
      </c>
      <c r="G422" s="16">
        <f>G423</f>
        <v>30</v>
      </c>
    </row>
    <row r="423" spans="1:7" ht="24" customHeight="1" x14ac:dyDescent="0.2">
      <c r="A423" s="18" t="s">
        <v>22</v>
      </c>
      <c r="B423" s="15" t="s">
        <v>269</v>
      </c>
      <c r="C423" s="15" t="s">
        <v>333</v>
      </c>
      <c r="D423" s="15" t="s">
        <v>339</v>
      </c>
      <c r="E423" s="15" t="s">
        <v>23</v>
      </c>
      <c r="F423" s="16">
        <v>30</v>
      </c>
      <c r="G423" s="16">
        <v>30</v>
      </c>
    </row>
    <row r="424" spans="1:7" ht="39.75" customHeight="1" x14ac:dyDescent="0.2">
      <c r="A424" s="18" t="s">
        <v>340</v>
      </c>
      <c r="B424" s="15" t="s">
        <v>269</v>
      </c>
      <c r="C424" s="15" t="s">
        <v>333</v>
      </c>
      <c r="D424" s="15" t="s">
        <v>341</v>
      </c>
      <c r="E424" s="15"/>
      <c r="F424" s="16">
        <f>F425</f>
        <v>20</v>
      </c>
      <c r="G424" s="16">
        <f>G425</f>
        <v>20</v>
      </c>
    </row>
    <row r="425" spans="1:7" ht="24" customHeight="1" x14ac:dyDescent="0.2">
      <c r="A425" s="18" t="s">
        <v>22</v>
      </c>
      <c r="B425" s="15" t="s">
        <v>269</v>
      </c>
      <c r="C425" s="15" t="s">
        <v>333</v>
      </c>
      <c r="D425" s="15" t="s">
        <v>341</v>
      </c>
      <c r="E425" s="15" t="s">
        <v>23</v>
      </c>
      <c r="F425" s="16">
        <v>20</v>
      </c>
      <c r="G425" s="16">
        <v>20</v>
      </c>
    </row>
    <row r="426" spans="1:7" ht="39" customHeight="1" x14ac:dyDescent="0.2">
      <c r="A426" s="21" t="s">
        <v>64</v>
      </c>
      <c r="B426" s="22" t="s">
        <v>269</v>
      </c>
      <c r="C426" s="22" t="s">
        <v>333</v>
      </c>
      <c r="D426" s="22" t="s">
        <v>65</v>
      </c>
      <c r="E426" s="22"/>
      <c r="F426" s="23">
        <f t="shared" ref="F426:G428" si="27">F427</f>
        <v>30</v>
      </c>
      <c r="G426" s="23">
        <f t="shared" si="27"/>
        <v>30</v>
      </c>
    </row>
    <row r="427" spans="1:7" ht="36.75" customHeight="1" x14ac:dyDescent="0.2">
      <c r="A427" s="19" t="s">
        <v>66</v>
      </c>
      <c r="B427" s="15" t="s">
        <v>269</v>
      </c>
      <c r="C427" s="15" t="s">
        <v>333</v>
      </c>
      <c r="D427" s="15" t="s">
        <v>67</v>
      </c>
      <c r="E427" s="15"/>
      <c r="F427" s="16">
        <f t="shared" si="27"/>
        <v>30</v>
      </c>
      <c r="G427" s="16">
        <f t="shared" si="27"/>
        <v>30</v>
      </c>
    </row>
    <row r="428" spans="1:7" ht="24" customHeight="1" x14ac:dyDescent="0.2">
      <c r="A428" s="18" t="s">
        <v>20</v>
      </c>
      <c r="B428" s="15" t="s">
        <v>269</v>
      </c>
      <c r="C428" s="15" t="s">
        <v>333</v>
      </c>
      <c r="D428" s="15" t="s">
        <v>68</v>
      </c>
      <c r="E428" s="15"/>
      <c r="F428" s="16">
        <f t="shared" si="27"/>
        <v>30</v>
      </c>
      <c r="G428" s="16">
        <f t="shared" si="27"/>
        <v>30</v>
      </c>
    </row>
    <row r="429" spans="1:7" ht="24" customHeight="1" x14ac:dyDescent="0.2">
      <c r="A429" s="18" t="s">
        <v>22</v>
      </c>
      <c r="B429" s="15" t="s">
        <v>269</v>
      </c>
      <c r="C429" s="15" t="s">
        <v>333</v>
      </c>
      <c r="D429" s="15" t="s">
        <v>68</v>
      </c>
      <c r="E429" s="15" t="s">
        <v>23</v>
      </c>
      <c r="F429" s="16">
        <v>30</v>
      </c>
      <c r="G429" s="16">
        <v>30</v>
      </c>
    </row>
    <row r="430" spans="1:7" ht="15" customHeight="1" x14ac:dyDescent="0.2">
      <c r="A430" s="21" t="s">
        <v>342</v>
      </c>
      <c r="B430" s="22" t="s">
        <v>269</v>
      </c>
      <c r="C430" s="22" t="s">
        <v>343</v>
      </c>
      <c r="D430" s="22"/>
      <c r="E430" s="22"/>
      <c r="F430" s="23">
        <f>F431+F448</f>
        <v>4595</v>
      </c>
      <c r="G430" s="23">
        <f>G431+G448</f>
        <v>4605</v>
      </c>
    </row>
    <row r="431" spans="1:7" ht="24" x14ac:dyDescent="0.2">
      <c r="A431" s="21" t="s">
        <v>52</v>
      </c>
      <c r="B431" s="22" t="s">
        <v>269</v>
      </c>
      <c r="C431" s="22" t="s">
        <v>343</v>
      </c>
      <c r="D431" s="22" t="s">
        <v>53</v>
      </c>
      <c r="E431" s="22"/>
      <c r="F431" s="23">
        <f>F432</f>
        <v>4585</v>
      </c>
      <c r="G431" s="23">
        <f>G432</f>
        <v>4595</v>
      </c>
    </row>
    <row r="432" spans="1:7" x14ac:dyDescent="0.2">
      <c r="A432" s="18" t="s">
        <v>54</v>
      </c>
      <c r="B432" s="15" t="s">
        <v>269</v>
      </c>
      <c r="C432" s="15" t="s">
        <v>343</v>
      </c>
      <c r="D432" s="15" t="s">
        <v>55</v>
      </c>
      <c r="E432" s="15"/>
      <c r="F432" s="16">
        <f>F433+F436+F445</f>
        <v>4585</v>
      </c>
      <c r="G432" s="16">
        <f>G433+G436+G445</f>
        <v>4595</v>
      </c>
    </row>
    <row r="433" spans="1:7" ht="52.5" customHeight="1" x14ac:dyDescent="0.2">
      <c r="A433" s="19" t="s">
        <v>344</v>
      </c>
      <c r="B433" s="15" t="s">
        <v>269</v>
      </c>
      <c r="C433" s="15" t="s">
        <v>343</v>
      </c>
      <c r="D433" s="15" t="s">
        <v>345</v>
      </c>
      <c r="E433" s="25"/>
      <c r="F433" s="16">
        <f>F434</f>
        <v>3622</v>
      </c>
      <c r="G433" s="16">
        <f>G434</f>
        <v>3632</v>
      </c>
    </row>
    <row r="434" spans="1:7" ht="37.5" customHeight="1" x14ac:dyDescent="0.2">
      <c r="A434" s="18" t="s">
        <v>346</v>
      </c>
      <c r="B434" s="15" t="s">
        <v>269</v>
      </c>
      <c r="C434" s="15" t="s">
        <v>343</v>
      </c>
      <c r="D434" s="15" t="s">
        <v>347</v>
      </c>
      <c r="E434" s="15"/>
      <c r="F434" s="16">
        <f>F435</f>
        <v>3622</v>
      </c>
      <c r="G434" s="16">
        <f>G435</f>
        <v>3632</v>
      </c>
    </row>
    <row r="435" spans="1:7" ht="27.75" customHeight="1" x14ac:dyDescent="0.2">
      <c r="A435" s="18" t="s">
        <v>87</v>
      </c>
      <c r="B435" s="15" t="s">
        <v>269</v>
      </c>
      <c r="C435" s="15" t="s">
        <v>343</v>
      </c>
      <c r="D435" s="15" t="s">
        <v>347</v>
      </c>
      <c r="E435" s="15" t="s">
        <v>88</v>
      </c>
      <c r="F435" s="16">
        <v>3622</v>
      </c>
      <c r="G435" s="16">
        <v>3632</v>
      </c>
    </row>
    <row r="436" spans="1:7" ht="24.75" customHeight="1" x14ac:dyDescent="0.2">
      <c r="A436" s="24" t="s">
        <v>348</v>
      </c>
      <c r="B436" s="15" t="s">
        <v>269</v>
      </c>
      <c r="C436" s="15" t="s">
        <v>343</v>
      </c>
      <c r="D436" s="15" t="s">
        <v>349</v>
      </c>
      <c r="E436" s="15"/>
      <c r="F436" s="16">
        <f>F437+F439+F441+F443</f>
        <v>821</v>
      </c>
      <c r="G436" s="16">
        <f>G437+G439+G441+G443</f>
        <v>821</v>
      </c>
    </row>
    <row r="437" spans="1:7" ht="12.75" customHeight="1" x14ac:dyDescent="0.2">
      <c r="A437" s="13" t="s">
        <v>350</v>
      </c>
      <c r="B437" s="15" t="s">
        <v>269</v>
      </c>
      <c r="C437" s="15" t="s">
        <v>343</v>
      </c>
      <c r="D437" s="15" t="s">
        <v>351</v>
      </c>
      <c r="E437" s="15"/>
      <c r="F437" s="16">
        <f>F438</f>
        <v>338</v>
      </c>
      <c r="G437" s="16">
        <f>G438</f>
        <v>338</v>
      </c>
    </row>
    <row r="438" spans="1:7" ht="27" customHeight="1" x14ac:dyDescent="0.2">
      <c r="A438" s="13" t="s">
        <v>87</v>
      </c>
      <c r="B438" s="15" t="s">
        <v>269</v>
      </c>
      <c r="C438" s="15" t="s">
        <v>343</v>
      </c>
      <c r="D438" s="15" t="s">
        <v>351</v>
      </c>
      <c r="E438" s="15" t="s">
        <v>88</v>
      </c>
      <c r="F438" s="16">
        <v>338</v>
      </c>
      <c r="G438" s="16">
        <v>338</v>
      </c>
    </row>
    <row r="439" spans="1:7" ht="12.75" customHeight="1" x14ac:dyDescent="0.2">
      <c r="A439" s="13" t="s">
        <v>352</v>
      </c>
      <c r="B439" s="15" t="s">
        <v>269</v>
      </c>
      <c r="C439" s="15" t="s">
        <v>343</v>
      </c>
      <c r="D439" s="15" t="s">
        <v>353</v>
      </c>
      <c r="E439" s="15"/>
      <c r="F439" s="16">
        <f>F440</f>
        <v>349</v>
      </c>
      <c r="G439" s="16">
        <f>G440</f>
        <v>349</v>
      </c>
    </row>
    <row r="440" spans="1:7" ht="25.5" customHeight="1" x14ac:dyDescent="0.2">
      <c r="A440" s="13" t="s">
        <v>87</v>
      </c>
      <c r="B440" s="15" t="s">
        <v>269</v>
      </c>
      <c r="C440" s="15" t="s">
        <v>343</v>
      </c>
      <c r="D440" s="15" t="s">
        <v>353</v>
      </c>
      <c r="E440" s="15" t="s">
        <v>88</v>
      </c>
      <c r="F440" s="16">
        <v>349</v>
      </c>
      <c r="G440" s="16">
        <v>349</v>
      </c>
    </row>
    <row r="441" spans="1:7" ht="26.25" customHeight="1" x14ac:dyDescent="0.2">
      <c r="A441" s="13" t="s">
        <v>354</v>
      </c>
      <c r="B441" s="15" t="s">
        <v>269</v>
      </c>
      <c r="C441" s="15" t="s">
        <v>343</v>
      </c>
      <c r="D441" s="15" t="s">
        <v>355</v>
      </c>
      <c r="E441" s="15"/>
      <c r="F441" s="16">
        <f>F442</f>
        <v>81</v>
      </c>
      <c r="G441" s="16">
        <f>G442</f>
        <v>81</v>
      </c>
    </row>
    <row r="442" spans="1:7" ht="27.75" customHeight="1" x14ac:dyDescent="0.2">
      <c r="A442" s="13" t="s">
        <v>87</v>
      </c>
      <c r="B442" s="15" t="s">
        <v>269</v>
      </c>
      <c r="C442" s="15" t="s">
        <v>343</v>
      </c>
      <c r="D442" s="15" t="s">
        <v>355</v>
      </c>
      <c r="E442" s="15" t="s">
        <v>88</v>
      </c>
      <c r="F442" s="16">
        <v>81</v>
      </c>
      <c r="G442" s="16">
        <v>81</v>
      </c>
    </row>
    <row r="443" spans="1:7" ht="24.75" customHeight="1" x14ac:dyDescent="0.2">
      <c r="A443" s="29" t="s">
        <v>356</v>
      </c>
      <c r="B443" s="15" t="s">
        <v>269</v>
      </c>
      <c r="C443" s="15" t="s">
        <v>343</v>
      </c>
      <c r="D443" s="15" t="s">
        <v>357</v>
      </c>
      <c r="E443" s="15"/>
      <c r="F443" s="16">
        <f>F444</f>
        <v>53</v>
      </c>
      <c r="G443" s="16">
        <f>G444</f>
        <v>53</v>
      </c>
    </row>
    <row r="444" spans="1:7" ht="27.75" customHeight="1" x14ac:dyDescent="0.2">
      <c r="A444" s="13" t="s">
        <v>87</v>
      </c>
      <c r="B444" s="15" t="s">
        <v>269</v>
      </c>
      <c r="C444" s="15" t="s">
        <v>343</v>
      </c>
      <c r="D444" s="15" t="s">
        <v>357</v>
      </c>
      <c r="E444" s="15" t="s">
        <v>88</v>
      </c>
      <c r="F444" s="16">
        <v>53</v>
      </c>
      <c r="G444" s="16">
        <v>53</v>
      </c>
    </row>
    <row r="445" spans="1:7" ht="35.25" customHeight="1" x14ac:dyDescent="0.2">
      <c r="A445" s="24" t="s">
        <v>358</v>
      </c>
      <c r="B445" s="15" t="s">
        <v>269</v>
      </c>
      <c r="C445" s="15" t="s">
        <v>343</v>
      </c>
      <c r="D445" s="15" t="s">
        <v>359</v>
      </c>
      <c r="E445" s="15"/>
      <c r="F445" s="16">
        <f>F446</f>
        <v>142</v>
      </c>
      <c r="G445" s="16">
        <f>G446</f>
        <v>142</v>
      </c>
    </row>
    <row r="446" spans="1:7" ht="34.5" customHeight="1" x14ac:dyDescent="0.2">
      <c r="A446" s="13" t="s">
        <v>360</v>
      </c>
      <c r="B446" s="15" t="s">
        <v>269</v>
      </c>
      <c r="C446" s="15" t="s">
        <v>343</v>
      </c>
      <c r="D446" s="15" t="s">
        <v>361</v>
      </c>
      <c r="E446" s="15"/>
      <c r="F446" s="16">
        <f>F447</f>
        <v>142</v>
      </c>
      <c r="G446" s="16">
        <f>G447</f>
        <v>142</v>
      </c>
    </row>
    <row r="447" spans="1:7" ht="28.5" customHeight="1" x14ac:dyDescent="0.2">
      <c r="A447" s="13" t="s">
        <v>87</v>
      </c>
      <c r="B447" s="15" t="s">
        <v>269</v>
      </c>
      <c r="C447" s="15" t="s">
        <v>343</v>
      </c>
      <c r="D447" s="15" t="s">
        <v>361</v>
      </c>
      <c r="E447" s="15" t="s">
        <v>88</v>
      </c>
      <c r="F447" s="16">
        <v>142</v>
      </c>
      <c r="G447" s="16">
        <v>142</v>
      </c>
    </row>
    <row r="448" spans="1:7" ht="12.75" customHeight="1" x14ac:dyDescent="0.2">
      <c r="A448" s="21" t="s">
        <v>11</v>
      </c>
      <c r="B448" s="22" t="s">
        <v>269</v>
      </c>
      <c r="C448" s="22" t="s">
        <v>343</v>
      </c>
      <c r="D448" s="22" t="s">
        <v>12</v>
      </c>
      <c r="E448" s="22"/>
      <c r="F448" s="23">
        <f t="shared" ref="F448:G450" si="28">F449</f>
        <v>10</v>
      </c>
      <c r="G448" s="23">
        <f t="shared" si="28"/>
        <v>10</v>
      </c>
    </row>
    <row r="449" spans="1:7" ht="12" customHeight="1" x14ac:dyDescent="0.2">
      <c r="A449" s="18" t="s">
        <v>11</v>
      </c>
      <c r="B449" s="15" t="s">
        <v>269</v>
      </c>
      <c r="C449" s="15" t="s">
        <v>343</v>
      </c>
      <c r="D449" s="15" t="s">
        <v>13</v>
      </c>
      <c r="E449" s="15"/>
      <c r="F449" s="16">
        <f t="shared" si="28"/>
        <v>10</v>
      </c>
      <c r="G449" s="16">
        <f t="shared" si="28"/>
        <v>10</v>
      </c>
    </row>
    <row r="450" spans="1:7" ht="37.5" customHeight="1" x14ac:dyDescent="0.2">
      <c r="A450" s="18" t="s">
        <v>362</v>
      </c>
      <c r="B450" s="15" t="s">
        <v>269</v>
      </c>
      <c r="C450" s="15" t="s">
        <v>343</v>
      </c>
      <c r="D450" s="15" t="s">
        <v>363</v>
      </c>
      <c r="E450" s="15"/>
      <c r="F450" s="16">
        <f t="shared" si="28"/>
        <v>10</v>
      </c>
      <c r="G450" s="16">
        <f t="shared" si="28"/>
        <v>10</v>
      </c>
    </row>
    <row r="451" spans="1:7" ht="15" customHeight="1" x14ac:dyDescent="0.2">
      <c r="A451" s="18" t="s">
        <v>36</v>
      </c>
      <c r="B451" s="15" t="s">
        <v>269</v>
      </c>
      <c r="C451" s="15" t="s">
        <v>343</v>
      </c>
      <c r="D451" s="15" t="s">
        <v>363</v>
      </c>
      <c r="E451" s="15" t="s">
        <v>37</v>
      </c>
      <c r="F451" s="16">
        <v>10</v>
      </c>
      <c r="G451" s="16">
        <v>10</v>
      </c>
    </row>
    <row r="452" spans="1:7" ht="18" customHeight="1" x14ac:dyDescent="0.2">
      <c r="A452" s="21" t="s">
        <v>364</v>
      </c>
      <c r="B452" s="22" t="s">
        <v>269</v>
      </c>
      <c r="C452" s="22" t="s">
        <v>365</v>
      </c>
      <c r="D452" s="22"/>
      <c r="E452" s="22"/>
      <c r="F452" s="23">
        <f>F453+F461</f>
        <v>22275</v>
      </c>
      <c r="G452" s="23">
        <f>G453+G461</f>
        <v>22276</v>
      </c>
    </row>
    <row r="453" spans="1:7" ht="15" customHeight="1" x14ac:dyDescent="0.2">
      <c r="A453" s="21" t="s">
        <v>11</v>
      </c>
      <c r="B453" s="22" t="s">
        <v>269</v>
      </c>
      <c r="C453" s="22" t="s">
        <v>365</v>
      </c>
      <c r="D453" s="22" t="s">
        <v>12</v>
      </c>
      <c r="E453" s="22"/>
      <c r="F453" s="23">
        <f>F454</f>
        <v>11732</v>
      </c>
      <c r="G453" s="23">
        <f>G454</f>
        <v>11732</v>
      </c>
    </row>
    <row r="454" spans="1:7" x14ac:dyDescent="0.2">
      <c r="A454" s="18" t="s">
        <v>11</v>
      </c>
      <c r="B454" s="15" t="s">
        <v>269</v>
      </c>
      <c r="C454" s="15" t="s">
        <v>365</v>
      </c>
      <c r="D454" s="15" t="s">
        <v>13</v>
      </c>
      <c r="E454" s="15"/>
      <c r="F454" s="16">
        <f>F457+F455</f>
        <v>11732</v>
      </c>
      <c r="G454" s="16">
        <f>G457+G455</f>
        <v>11732</v>
      </c>
    </row>
    <row r="455" spans="1:7" ht="24" x14ac:dyDescent="0.2">
      <c r="A455" s="18" t="s">
        <v>280</v>
      </c>
      <c r="B455" s="15" t="s">
        <v>269</v>
      </c>
      <c r="C455" s="15" t="s">
        <v>365</v>
      </c>
      <c r="D455" s="15" t="s">
        <v>366</v>
      </c>
      <c r="E455" s="15"/>
      <c r="F455" s="16">
        <f>F456</f>
        <v>11148</v>
      </c>
      <c r="G455" s="16">
        <f>G456</f>
        <v>11148</v>
      </c>
    </row>
    <row r="456" spans="1:7" ht="48" x14ac:dyDescent="0.2">
      <c r="A456" s="18" t="s">
        <v>16</v>
      </c>
      <c r="B456" s="15" t="s">
        <v>269</v>
      </c>
      <c r="C456" s="15" t="s">
        <v>365</v>
      </c>
      <c r="D456" s="15" t="s">
        <v>366</v>
      </c>
      <c r="E456" s="15" t="s">
        <v>17</v>
      </c>
      <c r="F456" s="16">
        <v>11148</v>
      </c>
      <c r="G456" s="16">
        <v>11148</v>
      </c>
    </row>
    <row r="457" spans="1:7" ht="25.5" customHeight="1" x14ac:dyDescent="0.2">
      <c r="A457" s="18" t="s">
        <v>85</v>
      </c>
      <c r="B457" s="15" t="s">
        <v>269</v>
      </c>
      <c r="C457" s="15" t="s">
        <v>365</v>
      </c>
      <c r="D457" s="15" t="s">
        <v>86</v>
      </c>
      <c r="E457" s="15"/>
      <c r="F457" s="16">
        <f>F458+F459+F460</f>
        <v>584</v>
      </c>
      <c r="G457" s="16">
        <f>G458+G459+G460</f>
        <v>584</v>
      </c>
    </row>
    <row r="458" spans="1:7" ht="51.75" hidden="1" customHeight="1" x14ac:dyDescent="0.2">
      <c r="A458" s="18" t="s">
        <v>16</v>
      </c>
      <c r="B458" s="15" t="s">
        <v>269</v>
      </c>
      <c r="C458" s="15" t="s">
        <v>365</v>
      </c>
      <c r="D458" s="15" t="s">
        <v>86</v>
      </c>
      <c r="E458" s="15" t="s">
        <v>17</v>
      </c>
      <c r="F458" s="16">
        <v>0</v>
      </c>
      <c r="G458" s="16">
        <v>0</v>
      </c>
    </row>
    <row r="459" spans="1:7" ht="24" x14ac:dyDescent="0.2">
      <c r="A459" s="18" t="s">
        <v>22</v>
      </c>
      <c r="B459" s="15" t="s">
        <v>269</v>
      </c>
      <c r="C459" s="15" t="s">
        <v>365</v>
      </c>
      <c r="D459" s="15" t="s">
        <v>86</v>
      </c>
      <c r="E459" s="15" t="s">
        <v>23</v>
      </c>
      <c r="F459" s="16">
        <v>584</v>
      </c>
      <c r="G459" s="16">
        <v>584</v>
      </c>
    </row>
    <row r="460" spans="1:7" hidden="1" x14ac:dyDescent="0.2">
      <c r="A460" s="18" t="s">
        <v>24</v>
      </c>
      <c r="B460" s="15" t="s">
        <v>269</v>
      </c>
      <c r="C460" s="15" t="s">
        <v>365</v>
      </c>
      <c r="D460" s="15" t="s">
        <v>21</v>
      </c>
      <c r="E460" s="15" t="s">
        <v>25</v>
      </c>
      <c r="F460" s="16"/>
      <c r="G460" s="16"/>
    </row>
    <row r="461" spans="1:7" ht="24" x14ac:dyDescent="0.2">
      <c r="A461" s="21" t="s">
        <v>52</v>
      </c>
      <c r="B461" s="22" t="s">
        <v>269</v>
      </c>
      <c r="C461" s="22" t="s">
        <v>365</v>
      </c>
      <c r="D461" s="22" t="s">
        <v>53</v>
      </c>
      <c r="E461" s="22"/>
      <c r="F461" s="23">
        <f>F462+F466+F471</f>
        <v>10543</v>
      </c>
      <c r="G461" s="23">
        <f>G462+G466+G471</f>
        <v>10544</v>
      </c>
    </row>
    <row r="462" spans="1:7" ht="24" hidden="1" x14ac:dyDescent="0.2">
      <c r="A462" s="18" t="s">
        <v>296</v>
      </c>
      <c r="B462" s="15" t="s">
        <v>269</v>
      </c>
      <c r="C462" s="15" t="s">
        <v>365</v>
      </c>
      <c r="D462" s="15" t="s">
        <v>273</v>
      </c>
      <c r="E462" s="15"/>
      <c r="F462" s="16">
        <f t="shared" ref="F462:G464" si="29">F463</f>
        <v>0</v>
      </c>
      <c r="G462" s="16">
        <f t="shared" si="29"/>
        <v>0</v>
      </c>
    </row>
    <row r="463" spans="1:7" ht="90" hidden="1" customHeight="1" x14ac:dyDescent="0.2">
      <c r="A463" s="19" t="s">
        <v>297</v>
      </c>
      <c r="B463" s="15" t="s">
        <v>269</v>
      </c>
      <c r="C463" s="15" t="s">
        <v>365</v>
      </c>
      <c r="D463" s="15" t="s">
        <v>298</v>
      </c>
      <c r="E463" s="15"/>
      <c r="F463" s="16">
        <f t="shared" si="29"/>
        <v>0</v>
      </c>
      <c r="G463" s="16">
        <f t="shared" si="29"/>
        <v>0</v>
      </c>
    </row>
    <row r="464" spans="1:7" ht="78" hidden="1" customHeight="1" x14ac:dyDescent="0.2">
      <c r="A464" s="18" t="s">
        <v>304</v>
      </c>
      <c r="B464" s="15" t="s">
        <v>269</v>
      </c>
      <c r="C464" s="15" t="s">
        <v>365</v>
      </c>
      <c r="D464" s="15" t="s">
        <v>305</v>
      </c>
      <c r="E464" s="15"/>
      <c r="F464" s="16">
        <f t="shared" si="29"/>
        <v>0</v>
      </c>
      <c r="G464" s="16">
        <f t="shared" si="29"/>
        <v>0</v>
      </c>
    </row>
    <row r="465" spans="1:7" ht="24" hidden="1" x14ac:dyDescent="0.2">
      <c r="A465" s="18" t="s">
        <v>22</v>
      </c>
      <c r="B465" s="15" t="s">
        <v>269</v>
      </c>
      <c r="C465" s="15" t="s">
        <v>365</v>
      </c>
      <c r="D465" s="15" t="s">
        <v>305</v>
      </c>
      <c r="E465" s="15" t="s">
        <v>23</v>
      </c>
      <c r="F465" s="16">
        <v>0</v>
      </c>
      <c r="G465" s="16">
        <v>0</v>
      </c>
    </row>
    <row r="466" spans="1:7" x14ac:dyDescent="0.2">
      <c r="A466" s="18" t="s">
        <v>54</v>
      </c>
      <c r="B466" s="15" t="s">
        <v>269</v>
      </c>
      <c r="C466" s="15" t="s">
        <v>365</v>
      </c>
      <c r="D466" s="15" t="s">
        <v>55</v>
      </c>
      <c r="E466" s="15"/>
      <c r="F466" s="16">
        <f>F467</f>
        <v>2260</v>
      </c>
      <c r="G466" s="16">
        <f>G467</f>
        <v>2260</v>
      </c>
    </row>
    <row r="467" spans="1:7" ht="36" x14ac:dyDescent="0.2">
      <c r="A467" s="19" t="s">
        <v>367</v>
      </c>
      <c r="B467" s="15" t="s">
        <v>269</v>
      </c>
      <c r="C467" s="15" t="s">
        <v>365</v>
      </c>
      <c r="D467" s="15" t="s">
        <v>368</v>
      </c>
      <c r="E467" s="15"/>
      <c r="F467" s="16">
        <f>F468</f>
        <v>2260</v>
      </c>
      <c r="G467" s="16">
        <f>G468</f>
        <v>2260</v>
      </c>
    </row>
    <row r="468" spans="1:7" ht="36.75" customHeight="1" x14ac:dyDescent="0.2">
      <c r="A468" s="18" t="s">
        <v>369</v>
      </c>
      <c r="B468" s="15" t="s">
        <v>269</v>
      </c>
      <c r="C468" s="15" t="s">
        <v>365</v>
      </c>
      <c r="D468" s="15" t="s">
        <v>370</v>
      </c>
      <c r="E468" s="15"/>
      <c r="F468" s="16">
        <f>F469+F470</f>
        <v>2260</v>
      </c>
      <c r="G468" s="16">
        <f>G469+G470</f>
        <v>2260</v>
      </c>
    </row>
    <row r="469" spans="1:7" ht="51" customHeight="1" x14ac:dyDescent="0.2">
      <c r="A469" s="18" t="s">
        <v>16</v>
      </c>
      <c r="B469" s="15" t="s">
        <v>269</v>
      </c>
      <c r="C469" s="15" t="s">
        <v>365</v>
      </c>
      <c r="D469" s="15" t="s">
        <v>370</v>
      </c>
      <c r="E469" s="15" t="s">
        <v>17</v>
      </c>
      <c r="F469" s="16">
        <v>1458</v>
      </c>
      <c r="G469" s="16">
        <v>1458</v>
      </c>
    </row>
    <row r="470" spans="1:7" ht="25.5" customHeight="1" x14ac:dyDescent="0.2">
      <c r="A470" s="18" t="s">
        <v>22</v>
      </c>
      <c r="B470" s="15" t="s">
        <v>269</v>
      </c>
      <c r="C470" s="15" t="s">
        <v>365</v>
      </c>
      <c r="D470" s="15" t="s">
        <v>370</v>
      </c>
      <c r="E470" s="15" t="s">
        <v>23</v>
      </c>
      <c r="F470" s="16">
        <v>802</v>
      </c>
      <c r="G470" s="16">
        <v>802</v>
      </c>
    </row>
    <row r="471" spans="1:7" ht="60.75" customHeight="1" x14ac:dyDescent="0.2">
      <c r="A471" s="18" t="s">
        <v>371</v>
      </c>
      <c r="B471" s="15" t="s">
        <v>269</v>
      </c>
      <c r="C471" s="15" t="s">
        <v>365</v>
      </c>
      <c r="D471" s="15" t="s">
        <v>372</v>
      </c>
      <c r="E471" s="15"/>
      <c r="F471" s="16">
        <f>F472</f>
        <v>8283</v>
      </c>
      <c r="G471" s="16">
        <f>G472</f>
        <v>8284</v>
      </c>
    </row>
    <row r="472" spans="1:7" ht="24" x14ac:dyDescent="0.2">
      <c r="A472" s="19" t="s">
        <v>373</v>
      </c>
      <c r="B472" s="15" t="s">
        <v>269</v>
      </c>
      <c r="C472" s="15" t="s">
        <v>365</v>
      </c>
      <c r="D472" s="15" t="s">
        <v>374</v>
      </c>
      <c r="E472" s="15"/>
      <c r="F472" s="16">
        <f>F475+F473</f>
        <v>8283</v>
      </c>
      <c r="G472" s="16">
        <f>G475+G473</f>
        <v>8284</v>
      </c>
    </row>
    <row r="473" spans="1:7" ht="24" x14ac:dyDescent="0.2">
      <c r="A473" s="18" t="s">
        <v>280</v>
      </c>
      <c r="B473" s="15" t="s">
        <v>269</v>
      </c>
      <c r="C473" s="15" t="s">
        <v>365</v>
      </c>
      <c r="D473" s="15" t="s">
        <v>559</v>
      </c>
      <c r="E473" s="15"/>
      <c r="F473" s="16">
        <f>F474</f>
        <v>1780</v>
      </c>
      <c r="G473" s="16">
        <f>G474</f>
        <v>7676</v>
      </c>
    </row>
    <row r="474" spans="1:7" ht="48" x14ac:dyDescent="0.2">
      <c r="A474" s="18" t="s">
        <v>16</v>
      </c>
      <c r="B474" s="15" t="s">
        <v>269</v>
      </c>
      <c r="C474" s="15" t="s">
        <v>365</v>
      </c>
      <c r="D474" s="15" t="s">
        <v>559</v>
      </c>
      <c r="E474" s="15" t="s">
        <v>17</v>
      </c>
      <c r="F474" s="16">
        <v>1780</v>
      </c>
      <c r="G474" s="16">
        <v>7676</v>
      </c>
    </row>
    <row r="475" spans="1:7" ht="26.25" customHeight="1" x14ac:dyDescent="0.2">
      <c r="A475" s="18" t="s">
        <v>20</v>
      </c>
      <c r="B475" s="15" t="s">
        <v>269</v>
      </c>
      <c r="C475" s="15" t="s">
        <v>365</v>
      </c>
      <c r="D475" s="15" t="s">
        <v>375</v>
      </c>
      <c r="E475" s="15"/>
      <c r="F475" s="16">
        <f>F476+F477+F478</f>
        <v>6503</v>
      </c>
      <c r="G475" s="16">
        <f>G476+G477+G478</f>
        <v>608</v>
      </c>
    </row>
    <row r="476" spans="1:7" ht="51.75" customHeight="1" x14ac:dyDescent="0.2">
      <c r="A476" s="18" t="s">
        <v>16</v>
      </c>
      <c r="B476" s="15" t="s">
        <v>269</v>
      </c>
      <c r="C476" s="15" t="s">
        <v>365</v>
      </c>
      <c r="D476" s="15" t="s">
        <v>375</v>
      </c>
      <c r="E476" s="15" t="s">
        <v>17</v>
      </c>
      <c r="F476" s="16">
        <v>5895</v>
      </c>
      <c r="G476" s="16">
        <v>0</v>
      </c>
    </row>
    <row r="477" spans="1:7" ht="26.25" customHeight="1" x14ac:dyDescent="0.2">
      <c r="A477" s="18" t="s">
        <v>22</v>
      </c>
      <c r="B477" s="15" t="s">
        <v>269</v>
      </c>
      <c r="C477" s="15" t="s">
        <v>365</v>
      </c>
      <c r="D477" s="15" t="s">
        <v>375</v>
      </c>
      <c r="E477" s="15" t="s">
        <v>23</v>
      </c>
      <c r="F477" s="16">
        <v>584</v>
      </c>
      <c r="G477" s="16">
        <v>584</v>
      </c>
    </row>
    <row r="478" spans="1:7" ht="16.5" customHeight="1" x14ac:dyDescent="0.2">
      <c r="A478" s="18" t="s">
        <v>24</v>
      </c>
      <c r="B478" s="15" t="s">
        <v>269</v>
      </c>
      <c r="C478" s="15" t="s">
        <v>365</v>
      </c>
      <c r="D478" s="15" t="s">
        <v>375</v>
      </c>
      <c r="E478" s="15" t="s">
        <v>25</v>
      </c>
      <c r="F478" s="16">
        <v>24</v>
      </c>
      <c r="G478" s="16">
        <v>24</v>
      </c>
    </row>
    <row r="479" spans="1:7" x14ac:dyDescent="0.2">
      <c r="A479" s="21" t="s">
        <v>376</v>
      </c>
      <c r="B479" s="22" t="s">
        <v>377</v>
      </c>
      <c r="C479" s="22"/>
      <c r="D479" s="22"/>
      <c r="E479" s="22"/>
      <c r="F479" s="23">
        <f>F480+F516</f>
        <v>69834</v>
      </c>
      <c r="G479" s="23">
        <f>G480+G516</f>
        <v>69888</v>
      </c>
    </row>
    <row r="480" spans="1:7" x14ac:dyDescent="0.2">
      <c r="A480" s="21" t="s">
        <v>378</v>
      </c>
      <c r="B480" s="22" t="s">
        <v>377</v>
      </c>
      <c r="C480" s="22" t="s">
        <v>379</v>
      </c>
      <c r="D480" s="22"/>
      <c r="E480" s="22"/>
      <c r="F480" s="23">
        <f>F485+F506+F481</f>
        <v>65835</v>
      </c>
      <c r="G480" s="23">
        <f>G485+G506+G481</f>
        <v>65889</v>
      </c>
    </row>
    <row r="481" spans="1:7" ht="48" hidden="1" x14ac:dyDescent="0.2">
      <c r="A481" s="21" t="s">
        <v>380</v>
      </c>
      <c r="B481" s="22" t="s">
        <v>377</v>
      </c>
      <c r="C481" s="22" t="s">
        <v>379</v>
      </c>
      <c r="D481" s="22" t="s">
        <v>381</v>
      </c>
      <c r="E481" s="22"/>
      <c r="F481" s="23">
        <f t="shared" ref="F481:G483" si="30">F482</f>
        <v>0</v>
      </c>
      <c r="G481" s="23">
        <f t="shared" si="30"/>
        <v>0</v>
      </c>
    </row>
    <row r="482" spans="1:7" ht="24" hidden="1" x14ac:dyDescent="0.2">
      <c r="A482" s="19" t="s">
        <v>382</v>
      </c>
      <c r="B482" s="15" t="s">
        <v>377</v>
      </c>
      <c r="C482" s="15" t="s">
        <v>379</v>
      </c>
      <c r="D482" s="15" t="s">
        <v>383</v>
      </c>
      <c r="E482" s="15"/>
      <c r="F482" s="16">
        <f t="shared" si="30"/>
        <v>0</v>
      </c>
      <c r="G482" s="16">
        <f t="shared" si="30"/>
        <v>0</v>
      </c>
    </row>
    <row r="483" spans="1:7" ht="60" hidden="1" x14ac:dyDescent="0.2">
      <c r="A483" s="18" t="s">
        <v>384</v>
      </c>
      <c r="B483" s="15" t="s">
        <v>377</v>
      </c>
      <c r="C483" s="15" t="s">
        <v>379</v>
      </c>
      <c r="D483" s="15" t="s">
        <v>385</v>
      </c>
      <c r="E483" s="15"/>
      <c r="F483" s="16">
        <f t="shared" si="30"/>
        <v>0</v>
      </c>
      <c r="G483" s="16">
        <f t="shared" si="30"/>
        <v>0</v>
      </c>
    </row>
    <row r="484" spans="1:7" ht="24" hidden="1" x14ac:dyDescent="0.2">
      <c r="A484" s="18" t="s">
        <v>22</v>
      </c>
      <c r="B484" s="15" t="s">
        <v>377</v>
      </c>
      <c r="C484" s="15" t="s">
        <v>379</v>
      </c>
      <c r="D484" s="15" t="s">
        <v>385</v>
      </c>
      <c r="E484" s="15" t="s">
        <v>23</v>
      </c>
      <c r="F484" s="16"/>
      <c r="G484" s="16"/>
    </row>
    <row r="485" spans="1:7" ht="24.75" customHeight="1" x14ac:dyDescent="0.2">
      <c r="A485" s="21" t="s">
        <v>386</v>
      </c>
      <c r="B485" s="22" t="s">
        <v>377</v>
      </c>
      <c r="C485" s="22" t="s">
        <v>379</v>
      </c>
      <c r="D485" s="22" t="s">
        <v>387</v>
      </c>
      <c r="E485" s="22"/>
      <c r="F485" s="45">
        <f>F486+F493+F500+F503</f>
        <v>56042</v>
      </c>
      <c r="G485" s="45">
        <f>G486+G493+G500+G503</f>
        <v>56096</v>
      </c>
    </row>
    <row r="486" spans="1:7" ht="36" x14ac:dyDescent="0.2">
      <c r="A486" s="19" t="s">
        <v>388</v>
      </c>
      <c r="B486" s="15" t="s">
        <v>377</v>
      </c>
      <c r="C486" s="15" t="s">
        <v>379</v>
      </c>
      <c r="D486" s="15" t="s">
        <v>389</v>
      </c>
      <c r="E486" s="15"/>
      <c r="F486" s="16">
        <f>F487+F489+F491</f>
        <v>42629</v>
      </c>
      <c r="G486" s="16">
        <f>G487+G489+G491</f>
        <v>42668</v>
      </c>
    </row>
    <row r="487" spans="1:7" ht="24" x14ac:dyDescent="0.2">
      <c r="A487" s="18" t="s">
        <v>85</v>
      </c>
      <c r="B487" s="15" t="s">
        <v>377</v>
      </c>
      <c r="C487" s="15" t="s">
        <v>379</v>
      </c>
      <c r="D487" s="15" t="s">
        <v>390</v>
      </c>
      <c r="E487" s="15"/>
      <c r="F487" s="16">
        <f>F488</f>
        <v>875</v>
      </c>
      <c r="G487" s="16">
        <f>G488</f>
        <v>914</v>
      </c>
    </row>
    <row r="488" spans="1:7" ht="24.75" customHeight="1" x14ac:dyDescent="0.2">
      <c r="A488" s="18" t="s">
        <v>87</v>
      </c>
      <c r="B488" s="15" t="s">
        <v>377</v>
      </c>
      <c r="C488" s="15" t="s">
        <v>379</v>
      </c>
      <c r="D488" s="15" t="s">
        <v>390</v>
      </c>
      <c r="E488" s="15" t="s">
        <v>88</v>
      </c>
      <c r="F488" s="16">
        <v>875</v>
      </c>
      <c r="G488" s="16">
        <v>914</v>
      </c>
    </row>
    <row r="489" spans="1:7" ht="24.75" customHeight="1" x14ac:dyDescent="0.2">
      <c r="A489" s="18" t="s">
        <v>280</v>
      </c>
      <c r="B489" s="15" t="s">
        <v>377</v>
      </c>
      <c r="C489" s="15" t="s">
        <v>379</v>
      </c>
      <c r="D489" s="15" t="s">
        <v>391</v>
      </c>
      <c r="E489" s="15"/>
      <c r="F489" s="16">
        <f>F490</f>
        <v>3714</v>
      </c>
      <c r="G489" s="16">
        <f>G490</f>
        <v>3714</v>
      </c>
    </row>
    <row r="490" spans="1:7" ht="24.75" customHeight="1" x14ac:dyDescent="0.2">
      <c r="A490" s="18" t="s">
        <v>87</v>
      </c>
      <c r="B490" s="15" t="s">
        <v>377</v>
      </c>
      <c r="C490" s="15" t="s">
        <v>379</v>
      </c>
      <c r="D490" s="15" t="s">
        <v>391</v>
      </c>
      <c r="E490" s="15" t="s">
        <v>88</v>
      </c>
      <c r="F490" s="16">
        <v>3714</v>
      </c>
      <c r="G490" s="16">
        <v>3714</v>
      </c>
    </row>
    <row r="491" spans="1:7" ht="64.5" customHeight="1" x14ac:dyDescent="0.2">
      <c r="A491" s="18" t="s">
        <v>392</v>
      </c>
      <c r="B491" s="15" t="s">
        <v>377</v>
      </c>
      <c r="C491" s="15" t="s">
        <v>379</v>
      </c>
      <c r="D491" s="15" t="s">
        <v>393</v>
      </c>
      <c r="E491" s="15"/>
      <c r="F491" s="16">
        <f>F492</f>
        <v>38040</v>
      </c>
      <c r="G491" s="16">
        <f>G492</f>
        <v>38040</v>
      </c>
    </row>
    <row r="492" spans="1:7" ht="24" x14ac:dyDescent="0.2">
      <c r="A492" s="18" t="s">
        <v>87</v>
      </c>
      <c r="B492" s="15" t="s">
        <v>377</v>
      </c>
      <c r="C492" s="15" t="s">
        <v>379</v>
      </c>
      <c r="D492" s="15" t="s">
        <v>393</v>
      </c>
      <c r="E492" s="15" t="s">
        <v>88</v>
      </c>
      <c r="F492" s="16">
        <v>38040</v>
      </c>
      <c r="G492" s="16">
        <v>38040</v>
      </c>
    </row>
    <row r="493" spans="1:7" ht="51" customHeight="1" x14ac:dyDescent="0.2">
      <c r="A493" s="19" t="s">
        <v>394</v>
      </c>
      <c r="B493" s="15" t="s">
        <v>377</v>
      </c>
      <c r="C493" s="15" t="s">
        <v>379</v>
      </c>
      <c r="D493" s="15" t="s">
        <v>395</v>
      </c>
      <c r="E493" s="15"/>
      <c r="F493" s="16">
        <f>F494+F496+F498</f>
        <v>13313</v>
      </c>
      <c r="G493" s="16">
        <f>G494+G496+G498</f>
        <v>13328</v>
      </c>
    </row>
    <row r="494" spans="1:7" ht="28.5" customHeight="1" x14ac:dyDescent="0.2">
      <c r="A494" s="18" t="s">
        <v>85</v>
      </c>
      <c r="B494" s="15" t="s">
        <v>377</v>
      </c>
      <c r="C494" s="15" t="s">
        <v>379</v>
      </c>
      <c r="D494" s="15" t="s">
        <v>396</v>
      </c>
      <c r="E494" s="15"/>
      <c r="F494" s="16">
        <f>F495</f>
        <v>3331</v>
      </c>
      <c r="G494" s="16">
        <f>G495</f>
        <v>3346</v>
      </c>
    </row>
    <row r="495" spans="1:7" ht="24.75" customHeight="1" x14ac:dyDescent="0.2">
      <c r="A495" s="18" t="s">
        <v>87</v>
      </c>
      <c r="B495" s="15" t="s">
        <v>377</v>
      </c>
      <c r="C495" s="15" t="s">
        <v>379</v>
      </c>
      <c r="D495" s="15" t="s">
        <v>396</v>
      </c>
      <c r="E495" s="15" t="s">
        <v>88</v>
      </c>
      <c r="F495" s="16">
        <v>3331</v>
      </c>
      <c r="G495" s="16">
        <v>3346</v>
      </c>
    </row>
    <row r="496" spans="1:7" ht="25.5" customHeight="1" x14ac:dyDescent="0.2">
      <c r="A496" s="18" t="s">
        <v>280</v>
      </c>
      <c r="B496" s="15" t="s">
        <v>377</v>
      </c>
      <c r="C496" s="15" t="s">
        <v>379</v>
      </c>
      <c r="D496" s="15" t="s">
        <v>397</v>
      </c>
      <c r="E496" s="15"/>
      <c r="F496" s="16">
        <f>F497</f>
        <v>9982</v>
      </c>
      <c r="G496" s="16">
        <f>G497</f>
        <v>9982</v>
      </c>
    </row>
    <row r="497" spans="1:7" ht="22.5" customHeight="1" x14ac:dyDescent="0.2">
      <c r="A497" s="18" t="s">
        <v>87</v>
      </c>
      <c r="B497" s="15" t="s">
        <v>377</v>
      </c>
      <c r="C497" s="15" t="s">
        <v>379</v>
      </c>
      <c r="D497" s="15" t="s">
        <v>397</v>
      </c>
      <c r="E497" s="15" t="s">
        <v>88</v>
      </c>
      <c r="F497" s="16">
        <v>9982</v>
      </c>
      <c r="G497" s="16">
        <v>9982</v>
      </c>
    </row>
    <row r="498" spans="1:7" ht="22.5" hidden="1" customHeight="1" x14ac:dyDescent="0.2">
      <c r="A498" s="18" t="s">
        <v>398</v>
      </c>
      <c r="B498" s="15" t="s">
        <v>377</v>
      </c>
      <c r="C498" s="15" t="s">
        <v>379</v>
      </c>
      <c r="D498" s="15" t="s">
        <v>560</v>
      </c>
      <c r="E498" s="15"/>
      <c r="F498" s="16">
        <f>F499</f>
        <v>0</v>
      </c>
      <c r="G498" s="16">
        <f>G499</f>
        <v>0</v>
      </c>
    </row>
    <row r="499" spans="1:7" ht="26.25" hidden="1" customHeight="1" x14ac:dyDescent="0.2">
      <c r="A499" s="18" t="s">
        <v>87</v>
      </c>
      <c r="B499" s="15" t="s">
        <v>377</v>
      </c>
      <c r="C499" s="15" t="s">
        <v>379</v>
      </c>
      <c r="D499" s="15" t="s">
        <v>560</v>
      </c>
      <c r="E499" s="15" t="s">
        <v>88</v>
      </c>
      <c r="F499" s="16">
        <f>5-5</f>
        <v>0</v>
      </c>
      <c r="G499" s="16">
        <f>5-5</f>
        <v>0</v>
      </c>
    </row>
    <row r="500" spans="1:7" ht="24.75" customHeight="1" x14ac:dyDescent="0.2">
      <c r="A500" s="19" t="s">
        <v>399</v>
      </c>
      <c r="B500" s="15" t="s">
        <v>377</v>
      </c>
      <c r="C500" s="15" t="s">
        <v>379</v>
      </c>
      <c r="D500" s="15" t="s">
        <v>400</v>
      </c>
      <c r="E500" s="15"/>
      <c r="F500" s="16">
        <f>F501</f>
        <v>100</v>
      </c>
      <c r="G500" s="16">
        <f>G501</f>
        <v>100</v>
      </c>
    </row>
    <row r="501" spans="1:7" ht="19.5" customHeight="1" x14ac:dyDescent="0.2">
      <c r="A501" s="18" t="s">
        <v>401</v>
      </c>
      <c r="B501" s="15" t="s">
        <v>377</v>
      </c>
      <c r="C501" s="15" t="s">
        <v>379</v>
      </c>
      <c r="D501" s="15" t="s">
        <v>402</v>
      </c>
      <c r="E501" s="15"/>
      <c r="F501" s="16">
        <f>F502</f>
        <v>100</v>
      </c>
      <c r="G501" s="16">
        <f>G502</f>
        <v>100</v>
      </c>
    </row>
    <row r="502" spans="1:7" ht="24" x14ac:dyDescent="0.2">
      <c r="A502" s="18" t="s">
        <v>22</v>
      </c>
      <c r="B502" s="15" t="s">
        <v>377</v>
      </c>
      <c r="C502" s="15" t="s">
        <v>379</v>
      </c>
      <c r="D502" s="15" t="s">
        <v>402</v>
      </c>
      <c r="E502" s="15" t="s">
        <v>23</v>
      </c>
      <c r="F502" s="16">
        <v>100</v>
      </c>
      <c r="G502" s="16">
        <v>100</v>
      </c>
    </row>
    <row r="503" spans="1:7" ht="22.5" hidden="1" customHeight="1" x14ac:dyDescent="0.2">
      <c r="A503" s="24" t="s">
        <v>403</v>
      </c>
      <c r="B503" s="15" t="s">
        <v>377</v>
      </c>
      <c r="C503" s="15" t="s">
        <v>379</v>
      </c>
      <c r="D503" s="15" t="s">
        <v>404</v>
      </c>
      <c r="E503" s="15"/>
      <c r="F503" s="16">
        <f>F504</f>
        <v>0</v>
      </c>
      <c r="G503" s="16">
        <f>G504</f>
        <v>0</v>
      </c>
    </row>
    <row r="504" spans="1:7" ht="26.25" hidden="1" customHeight="1" x14ac:dyDescent="0.2">
      <c r="A504" s="13" t="s">
        <v>398</v>
      </c>
      <c r="B504" s="15" t="s">
        <v>377</v>
      </c>
      <c r="C504" s="15" t="s">
        <v>379</v>
      </c>
      <c r="D504" s="15" t="s">
        <v>405</v>
      </c>
      <c r="E504" s="15"/>
      <c r="F504" s="16">
        <f>F505</f>
        <v>0</v>
      </c>
      <c r="G504" s="16">
        <f>G505</f>
        <v>0</v>
      </c>
    </row>
    <row r="505" spans="1:7" ht="26.25" hidden="1" customHeight="1" x14ac:dyDescent="0.2">
      <c r="A505" s="13" t="s">
        <v>87</v>
      </c>
      <c r="B505" s="15" t="s">
        <v>377</v>
      </c>
      <c r="C505" s="15" t="s">
        <v>379</v>
      </c>
      <c r="D505" s="15" t="s">
        <v>405</v>
      </c>
      <c r="E505" s="15" t="s">
        <v>88</v>
      </c>
      <c r="F505" s="16"/>
      <c r="G505" s="16"/>
    </row>
    <row r="506" spans="1:7" ht="16.5" customHeight="1" x14ac:dyDescent="0.2">
      <c r="A506" s="21" t="s">
        <v>11</v>
      </c>
      <c r="B506" s="22" t="s">
        <v>377</v>
      </c>
      <c r="C506" s="22" t="s">
        <v>379</v>
      </c>
      <c r="D506" s="22" t="s">
        <v>12</v>
      </c>
      <c r="E506" s="22"/>
      <c r="F506" s="23">
        <f>F507</f>
        <v>9793</v>
      </c>
      <c r="G506" s="23">
        <f>G507</f>
        <v>9793</v>
      </c>
    </row>
    <row r="507" spans="1:7" ht="15.75" customHeight="1" x14ac:dyDescent="0.2">
      <c r="A507" s="18" t="s">
        <v>11</v>
      </c>
      <c r="B507" s="15" t="s">
        <v>377</v>
      </c>
      <c r="C507" s="15" t="s">
        <v>379</v>
      </c>
      <c r="D507" s="15" t="s">
        <v>13</v>
      </c>
      <c r="E507" s="15"/>
      <c r="F507" s="16">
        <f>F508+F513+F510</f>
        <v>9793</v>
      </c>
      <c r="G507" s="16">
        <f>G508+G513+G510</f>
        <v>9793</v>
      </c>
    </row>
    <row r="508" spans="1:7" ht="24.75" customHeight="1" x14ac:dyDescent="0.2">
      <c r="A508" s="18" t="s">
        <v>85</v>
      </c>
      <c r="B508" s="15" t="s">
        <v>377</v>
      </c>
      <c r="C508" s="15" t="s">
        <v>379</v>
      </c>
      <c r="D508" s="15" t="s">
        <v>86</v>
      </c>
      <c r="E508" s="15"/>
      <c r="F508" s="16">
        <f>F509</f>
        <v>1346</v>
      </c>
      <c r="G508" s="16">
        <f>G509</f>
        <v>1346</v>
      </c>
    </row>
    <row r="509" spans="1:7" ht="25.5" customHeight="1" x14ac:dyDescent="0.2">
      <c r="A509" s="18" t="s">
        <v>87</v>
      </c>
      <c r="B509" s="15" t="s">
        <v>377</v>
      </c>
      <c r="C509" s="15" t="s">
        <v>379</v>
      </c>
      <c r="D509" s="15" t="s">
        <v>86</v>
      </c>
      <c r="E509" s="15" t="s">
        <v>88</v>
      </c>
      <c r="F509" s="16">
        <v>1346</v>
      </c>
      <c r="G509" s="16">
        <v>1346</v>
      </c>
    </row>
    <row r="510" spans="1:7" ht="25.5" hidden="1" customHeight="1" x14ac:dyDescent="0.2">
      <c r="A510" s="18" t="s">
        <v>406</v>
      </c>
      <c r="B510" s="15" t="s">
        <v>377</v>
      </c>
      <c r="C510" s="15" t="s">
        <v>379</v>
      </c>
      <c r="D510" s="15" t="s">
        <v>407</v>
      </c>
      <c r="E510" s="15"/>
      <c r="F510" s="16">
        <f>F511+F512</f>
        <v>0</v>
      </c>
      <c r="G510" s="16">
        <f>G511+G512</f>
        <v>0</v>
      </c>
    </row>
    <row r="511" spans="1:7" ht="17.25" hidden="1" customHeight="1" x14ac:dyDescent="0.2">
      <c r="A511" s="18" t="s">
        <v>36</v>
      </c>
      <c r="B511" s="15" t="s">
        <v>377</v>
      </c>
      <c r="C511" s="15" t="s">
        <v>379</v>
      </c>
      <c r="D511" s="15" t="s">
        <v>407</v>
      </c>
      <c r="E511" s="15" t="s">
        <v>37</v>
      </c>
      <c r="F511" s="16"/>
      <c r="G511" s="16"/>
    </row>
    <row r="512" spans="1:7" ht="28.5" hidden="1" customHeight="1" x14ac:dyDescent="0.2">
      <c r="A512" s="18" t="s">
        <v>87</v>
      </c>
      <c r="B512" s="15" t="s">
        <v>377</v>
      </c>
      <c r="C512" s="15" t="s">
        <v>379</v>
      </c>
      <c r="D512" s="15" t="s">
        <v>407</v>
      </c>
      <c r="E512" s="15" t="s">
        <v>88</v>
      </c>
      <c r="F512" s="16"/>
      <c r="G512" s="16"/>
    </row>
    <row r="513" spans="1:7" ht="24" x14ac:dyDescent="0.2">
      <c r="A513" s="18" t="s">
        <v>408</v>
      </c>
      <c r="B513" s="15" t="s">
        <v>377</v>
      </c>
      <c r="C513" s="15" t="s">
        <v>379</v>
      </c>
      <c r="D513" s="15" t="s">
        <v>31</v>
      </c>
      <c r="E513" s="15"/>
      <c r="F513" s="16">
        <f>F514</f>
        <v>8447</v>
      </c>
      <c r="G513" s="16">
        <f>G514</f>
        <v>8447</v>
      </c>
    </row>
    <row r="514" spans="1:7" ht="62.25" customHeight="1" x14ac:dyDescent="0.2">
      <c r="A514" s="18" t="s">
        <v>409</v>
      </c>
      <c r="B514" s="15" t="s">
        <v>377</v>
      </c>
      <c r="C514" s="15" t="s">
        <v>379</v>
      </c>
      <c r="D514" s="15" t="s">
        <v>410</v>
      </c>
      <c r="E514" s="15"/>
      <c r="F514" s="16">
        <f>F515</f>
        <v>8447</v>
      </c>
      <c r="G514" s="16">
        <f>G515</f>
        <v>8447</v>
      </c>
    </row>
    <row r="515" spans="1:7" ht="28.5" customHeight="1" x14ac:dyDescent="0.2">
      <c r="A515" s="18" t="s">
        <v>87</v>
      </c>
      <c r="B515" s="15" t="s">
        <v>377</v>
      </c>
      <c r="C515" s="15" t="s">
        <v>379</v>
      </c>
      <c r="D515" s="15" t="s">
        <v>410</v>
      </c>
      <c r="E515" s="15" t="s">
        <v>88</v>
      </c>
      <c r="F515" s="16">
        <v>8447</v>
      </c>
      <c r="G515" s="16">
        <v>8447</v>
      </c>
    </row>
    <row r="516" spans="1:7" ht="16.5" customHeight="1" x14ac:dyDescent="0.2">
      <c r="A516" s="21" t="s">
        <v>411</v>
      </c>
      <c r="B516" s="22" t="s">
        <v>377</v>
      </c>
      <c r="C516" s="22" t="s">
        <v>412</v>
      </c>
      <c r="D516" s="22"/>
      <c r="E516" s="22"/>
      <c r="F516" s="45">
        <f>F517</f>
        <v>3999</v>
      </c>
      <c r="G516" s="45">
        <f>G517</f>
        <v>3999</v>
      </c>
    </row>
    <row r="517" spans="1:7" ht="14.25" customHeight="1" x14ac:dyDescent="0.2">
      <c r="A517" s="21" t="s">
        <v>11</v>
      </c>
      <c r="B517" s="22" t="s">
        <v>377</v>
      </c>
      <c r="C517" s="22" t="s">
        <v>412</v>
      </c>
      <c r="D517" s="22" t="s">
        <v>12</v>
      </c>
      <c r="E517" s="22"/>
      <c r="F517" s="23">
        <f>F518</f>
        <v>3999</v>
      </c>
      <c r="G517" s="23">
        <f>G518</f>
        <v>3999</v>
      </c>
    </row>
    <row r="518" spans="1:7" ht="16.5" customHeight="1" x14ac:dyDescent="0.2">
      <c r="A518" s="18" t="s">
        <v>11</v>
      </c>
      <c r="B518" s="15" t="s">
        <v>377</v>
      </c>
      <c r="C518" s="15" t="s">
        <v>412</v>
      </c>
      <c r="D518" s="15" t="s">
        <v>13</v>
      </c>
      <c r="E518" s="15"/>
      <c r="F518" s="16">
        <f>F521+F519</f>
        <v>3999</v>
      </c>
      <c r="G518" s="16">
        <f>G521+G519</f>
        <v>3999</v>
      </c>
    </row>
    <row r="519" spans="1:7" ht="24" customHeight="1" x14ac:dyDescent="0.2">
      <c r="A519" s="18" t="s">
        <v>280</v>
      </c>
      <c r="B519" s="15" t="s">
        <v>377</v>
      </c>
      <c r="C519" s="15" t="s">
        <v>412</v>
      </c>
      <c r="D519" s="15" t="s">
        <v>366</v>
      </c>
      <c r="E519" s="15"/>
      <c r="F519" s="16">
        <f>F520</f>
        <v>2621</v>
      </c>
      <c r="G519" s="16">
        <f>G520</f>
        <v>2621</v>
      </c>
    </row>
    <row r="520" spans="1:7" ht="57.75" customHeight="1" x14ac:dyDescent="0.2">
      <c r="A520" s="18" t="s">
        <v>16</v>
      </c>
      <c r="B520" s="15" t="s">
        <v>377</v>
      </c>
      <c r="C520" s="15" t="s">
        <v>412</v>
      </c>
      <c r="D520" s="15" t="s">
        <v>366</v>
      </c>
      <c r="E520" s="15" t="s">
        <v>17</v>
      </c>
      <c r="F520" s="16">
        <v>2621</v>
      </c>
      <c r="G520" s="16">
        <v>2621</v>
      </c>
    </row>
    <row r="521" spans="1:7" ht="24.75" customHeight="1" x14ac:dyDescent="0.2">
      <c r="A521" s="18" t="s">
        <v>85</v>
      </c>
      <c r="B521" s="15" t="s">
        <v>377</v>
      </c>
      <c r="C521" s="15" t="s">
        <v>412</v>
      </c>
      <c r="D521" s="15" t="s">
        <v>86</v>
      </c>
      <c r="E521" s="15"/>
      <c r="F521" s="16">
        <f>F522+F523</f>
        <v>1378</v>
      </c>
      <c r="G521" s="16">
        <f>G522+G523</f>
        <v>1378</v>
      </c>
    </row>
    <row r="522" spans="1:7" ht="57" customHeight="1" x14ac:dyDescent="0.2">
      <c r="A522" s="18" t="s">
        <v>16</v>
      </c>
      <c r="B522" s="15" t="s">
        <v>377</v>
      </c>
      <c r="C522" s="15" t="s">
        <v>412</v>
      </c>
      <c r="D522" s="15" t="s">
        <v>86</v>
      </c>
      <c r="E522" s="15" t="s">
        <v>17</v>
      </c>
      <c r="F522" s="16">
        <v>792</v>
      </c>
      <c r="G522" s="16">
        <v>792</v>
      </c>
    </row>
    <row r="523" spans="1:7" ht="24" x14ac:dyDescent="0.2">
      <c r="A523" s="18" t="s">
        <v>22</v>
      </c>
      <c r="B523" s="15" t="s">
        <v>377</v>
      </c>
      <c r="C523" s="15" t="s">
        <v>412</v>
      </c>
      <c r="D523" s="15" t="s">
        <v>86</v>
      </c>
      <c r="E523" s="15" t="s">
        <v>23</v>
      </c>
      <c r="F523" s="16">
        <v>586</v>
      </c>
      <c r="G523" s="16">
        <v>586</v>
      </c>
    </row>
    <row r="524" spans="1:7" ht="15.75" customHeight="1" x14ac:dyDescent="0.2">
      <c r="A524" s="21" t="s">
        <v>413</v>
      </c>
      <c r="B524" s="22">
        <v>1000</v>
      </c>
      <c r="C524" s="22"/>
      <c r="D524" s="22"/>
      <c r="E524" s="22"/>
      <c r="F524" s="23">
        <f>F525+F530+F550+F572</f>
        <v>48205</v>
      </c>
      <c r="G524" s="23">
        <f>G525+G530+G550+G572</f>
        <v>40892</v>
      </c>
    </row>
    <row r="525" spans="1:7" ht="15" customHeight="1" x14ac:dyDescent="0.2">
      <c r="A525" s="21" t="s">
        <v>414</v>
      </c>
      <c r="B525" s="22">
        <v>1000</v>
      </c>
      <c r="C525" s="22">
        <v>1001</v>
      </c>
      <c r="D525" s="22"/>
      <c r="E525" s="22"/>
      <c r="F525" s="23">
        <f t="shared" ref="F525:G528" si="31">F526</f>
        <v>2214</v>
      </c>
      <c r="G525" s="23">
        <f t="shared" si="31"/>
        <v>2254</v>
      </c>
    </row>
    <row r="526" spans="1:7" ht="18" customHeight="1" x14ac:dyDescent="0.2">
      <c r="A526" s="21" t="s">
        <v>11</v>
      </c>
      <c r="B526" s="22">
        <v>1000</v>
      </c>
      <c r="C526" s="22">
        <v>1001</v>
      </c>
      <c r="D526" s="22" t="s">
        <v>12</v>
      </c>
      <c r="E526" s="22"/>
      <c r="F526" s="23">
        <f t="shared" si="31"/>
        <v>2214</v>
      </c>
      <c r="G526" s="23">
        <f t="shared" si="31"/>
        <v>2254</v>
      </c>
    </row>
    <row r="527" spans="1:7" x14ac:dyDescent="0.2">
      <c r="A527" s="18" t="s">
        <v>11</v>
      </c>
      <c r="B527" s="15">
        <v>1000</v>
      </c>
      <c r="C527" s="15">
        <v>1001</v>
      </c>
      <c r="D527" s="15" t="s">
        <v>13</v>
      </c>
      <c r="E527" s="15"/>
      <c r="F527" s="16">
        <f t="shared" si="31"/>
        <v>2214</v>
      </c>
      <c r="G527" s="16">
        <f t="shared" si="31"/>
        <v>2254</v>
      </c>
    </row>
    <row r="528" spans="1:7" x14ac:dyDescent="0.2">
      <c r="A528" s="18" t="s">
        <v>415</v>
      </c>
      <c r="B528" s="15">
        <v>1000</v>
      </c>
      <c r="C528" s="15">
        <v>1001</v>
      </c>
      <c r="D528" s="15" t="s">
        <v>416</v>
      </c>
      <c r="E528" s="15"/>
      <c r="F528" s="16">
        <f t="shared" si="31"/>
        <v>2214</v>
      </c>
      <c r="G528" s="16">
        <f t="shared" si="31"/>
        <v>2254</v>
      </c>
    </row>
    <row r="529" spans="1:7" x14ac:dyDescent="0.2">
      <c r="A529" s="18" t="s">
        <v>36</v>
      </c>
      <c r="B529" s="15">
        <v>1000</v>
      </c>
      <c r="C529" s="15">
        <v>1001</v>
      </c>
      <c r="D529" s="15" t="s">
        <v>416</v>
      </c>
      <c r="E529" s="15" t="s">
        <v>37</v>
      </c>
      <c r="F529" s="16">
        <v>2214</v>
      </c>
      <c r="G529" s="16">
        <v>2254</v>
      </c>
    </row>
    <row r="530" spans="1:7" x14ac:dyDescent="0.2">
      <c r="A530" s="21" t="s">
        <v>417</v>
      </c>
      <c r="B530" s="22" t="s">
        <v>418</v>
      </c>
      <c r="C530" s="22" t="s">
        <v>419</v>
      </c>
      <c r="D530" s="22"/>
      <c r="E530" s="22"/>
      <c r="F530" s="23">
        <f>F531+F535+F540+F544</f>
        <v>641</v>
      </c>
      <c r="G530" s="23">
        <f>G531+G535+G540+G544</f>
        <v>177</v>
      </c>
    </row>
    <row r="531" spans="1:7" ht="48" x14ac:dyDescent="0.2">
      <c r="A531" s="21" t="s">
        <v>380</v>
      </c>
      <c r="B531" s="22">
        <v>1000</v>
      </c>
      <c r="C531" s="22" t="s">
        <v>419</v>
      </c>
      <c r="D531" s="22" t="s">
        <v>381</v>
      </c>
      <c r="E531" s="22"/>
      <c r="F531" s="23">
        <f t="shared" ref="F531:G533" si="32">F532</f>
        <v>90</v>
      </c>
      <c r="G531" s="23">
        <f t="shared" si="32"/>
        <v>25</v>
      </c>
    </row>
    <row r="532" spans="1:7" ht="65.25" customHeight="1" x14ac:dyDescent="0.2">
      <c r="A532" s="19" t="s">
        <v>420</v>
      </c>
      <c r="B532" s="15">
        <v>1000</v>
      </c>
      <c r="C532" s="15" t="s">
        <v>419</v>
      </c>
      <c r="D532" s="15" t="s">
        <v>421</v>
      </c>
      <c r="E532" s="15"/>
      <c r="F532" s="16">
        <f t="shared" si="32"/>
        <v>90</v>
      </c>
      <c r="G532" s="16">
        <f t="shared" si="32"/>
        <v>25</v>
      </c>
    </row>
    <row r="533" spans="1:7" x14ac:dyDescent="0.2">
      <c r="A533" s="18" t="s">
        <v>422</v>
      </c>
      <c r="B533" s="15">
        <v>1000</v>
      </c>
      <c r="C533" s="15" t="s">
        <v>419</v>
      </c>
      <c r="D533" s="15" t="s">
        <v>423</v>
      </c>
      <c r="E533" s="15"/>
      <c r="F533" s="16">
        <f t="shared" si="32"/>
        <v>90</v>
      </c>
      <c r="G533" s="16">
        <f t="shared" si="32"/>
        <v>25</v>
      </c>
    </row>
    <row r="534" spans="1:7" x14ac:dyDescent="0.2">
      <c r="A534" s="18" t="s">
        <v>36</v>
      </c>
      <c r="B534" s="15">
        <v>1000</v>
      </c>
      <c r="C534" s="15" t="s">
        <v>419</v>
      </c>
      <c r="D534" s="15" t="s">
        <v>423</v>
      </c>
      <c r="E534" s="15" t="s">
        <v>37</v>
      </c>
      <c r="F534" s="16">
        <v>90</v>
      </c>
      <c r="G534" s="16">
        <v>25</v>
      </c>
    </row>
    <row r="535" spans="1:7" ht="36" hidden="1" x14ac:dyDescent="0.2">
      <c r="A535" s="21" t="s">
        <v>424</v>
      </c>
      <c r="B535" s="22">
        <v>1000</v>
      </c>
      <c r="C535" s="22" t="s">
        <v>419</v>
      </c>
      <c r="D535" s="22" t="s">
        <v>425</v>
      </c>
      <c r="E535" s="22"/>
      <c r="F535" s="23">
        <f t="shared" ref="F535:G538" si="33">F536</f>
        <v>0</v>
      </c>
      <c r="G535" s="23">
        <f t="shared" si="33"/>
        <v>0</v>
      </c>
    </row>
    <row r="536" spans="1:7" ht="24" hidden="1" x14ac:dyDescent="0.2">
      <c r="A536" s="18" t="s">
        <v>426</v>
      </c>
      <c r="B536" s="15">
        <v>1000</v>
      </c>
      <c r="C536" s="15" t="s">
        <v>419</v>
      </c>
      <c r="D536" s="15" t="s">
        <v>427</v>
      </c>
      <c r="E536" s="15"/>
      <c r="F536" s="16">
        <f t="shared" si="33"/>
        <v>0</v>
      </c>
      <c r="G536" s="16">
        <f t="shared" si="33"/>
        <v>0</v>
      </c>
    </row>
    <row r="537" spans="1:7" ht="36" hidden="1" customHeight="1" x14ac:dyDescent="0.2">
      <c r="A537" s="18" t="s">
        <v>428</v>
      </c>
      <c r="B537" s="15">
        <v>1000</v>
      </c>
      <c r="C537" s="15" t="s">
        <v>419</v>
      </c>
      <c r="D537" s="15" t="s">
        <v>429</v>
      </c>
      <c r="E537" s="15"/>
      <c r="F537" s="16">
        <f t="shared" si="33"/>
        <v>0</v>
      </c>
      <c r="G537" s="16">
        <f t="shared" si="33"/>
        <v>0</v>
      </c>
    </row>
    <row r="538" spans="1:7" ht="36" hidden="1" x14ac:dyDescent="0.2">
      <c r="A538" s="18" t="s">
        <v>430</v>
      </c>
      <c r="B538" s="15">
        <v>1000</v>
      </c>
      <c r="C538" s="15" t="s">
        <v>419</v>
      </c>
      <c r="D538" s="15" t="s">
        <v>431</v>
      </c>
      <c r="E538" s="15"/>
      <c r="F538" s="16">
        <f t="shared" si="33"/>
        <v>0</v>
      </c>
      <c r="G538" s="16">
        <f t="shared" si="33"/>
        <v>0</v>
      </c>
    </row>
    <row r="539" spans="1:7" hidden="1" x14ac:dyDescent="0.2">
      <c r="A539" s="18" t="s">
        <v>36</v>
      </c>
      <c r="B539" s="15">
        <v>1000</v>
      </c>
      <c r="C539" s="15" t="s">
        <v>419</v>
      </c>
      <c r="D539" s="15" t="s">
        <v>431</v>
      </c>
      <c r="E539" s="15" t="s">
        <v>37</v>
      </c>
      <c r="F539" s="16"/>
      <c r="G539" s="16"/>
    </row>
    <row r="540" spans="1:7" ht="24" x14ac:dyDescent="0.2">
      <c r="A540" s="21" t="s">
        <v>432</v>
      </c>
      <c r="B540" s="22">
        <v>1000</v>
      </c>
      <c r="C540" s="22" t="s">
        <v>419</v>
      </c>
      <c r="D540" s="22" t="s">
        <v>433</v>
      </c>
      <c r="E540" s="22"/>
      <c r="F540" s="23">
        <f t="shared" ref="F540:G542" si="34">F541</f>
        <v>399</v>
      </c>
      <c r="G540" s="23">
        <f t="shared" si="34"/>
        <v>0</v>
      </c>
    </row>
    <row r="541" spans="1:7" ht="48" x14ac:dyDescent="0.2">
      <c r="A541" s="19" t="s">
        <v>434</v>
      </c>
      <c r="B541" s="15">
        <v>1000</v>
      </c>
      <c r="C541" s="15" t="s">
        <v>419</v>
      </c>
      <c r="D541" s="15" t="s">
        <v>435</v>
      </c>
      <c r="E541" s="15"/>
      <c r="F541" s="16">
        <f t="shared" si="34"/>
        <v>399</v>
      </c>
      <c r="G541" s="16">
        <f t="shared" si="34"/>
        <v>0</v>
      </c>
    </row>
    <row r="542" spans="1:7" ht="24" x14ac:dyDescent="0.2">
      <c r="A542" s="18" t="s">
        <v>436</v>
      </c>
      <c r="B542" s="15">
        <v>1000</v>
      </c>
      <c r="C542" s="15" t="s">
        <v>419</v>
      </c>
      <c r="D542" s="15" t="s">
        <v>437</v>
      </c>
      <c r="E542" s="15"/>
      <c r="F542" s="16">
        <f t="shared" si="34"/>
        <v>399</v>
      </c>
      <c r="G542" s="16">
        <f t="shared" si="34"/>
        <v>0</v>
      </c>
    </row>
    <row r="543" spans="1:7" x14ac:dyDescent="0.2">
      <c r="A543" s="18" t="s">
        <v>36</v>
      </c>
      <c r="B543" s="15">
        <v>1000</v>
      </c>
      <c r="C543" s="15" t="s">
        <v>419</v>
      </c>
      <c r="D543" s="15" t="s">
        <v>437</v>
      </c>
      <c r="E543" s="15" t="s">
        <v>37</v>
      </c>
      <c r="F543" s="16">
        <v>399</v>
      </c>
      <c r="G543" s="16">
        <v>0</v>
      </c>
    </row>
    <row r="544" spans="1:7" x14ac:dyDescent="0.2">
      <c r="A544" s="21" t="s">
        <v>11</v>
      </c>
      <c r="B544" s="22">
        <v>1000</v>
      </c>
      <c r="C544" s="22" t="s">
        <v>419</v>
      </c>
      <c r="D544" s="22" t="s">
        <v>12</v>
      </c>
      <c r="E544" s="22"/>
      <c r="F544" s="23">
        <f>F545</f>
        <v>152</v>
      </c>
      <c r="G544" s="23">
        <f>G545</f>
        <v>152</v>
      </c>
    </row>
    <row r="545" spans="1:7" x14ac:dyDescent="0.2">
      <c r="A545" s="18" t="s">
        <v>11</v>
      </c>
      <c r="B545" s="15">
        <v>1000</v>
      </c>
      <c r="C545" s="15" t="s">
        <v>419</v>
      </c>
      <c r="D545" s="15" t="s">
        <v>13</v>
      </c>
      <c r="E545" s="15"/>
      <c r="F545" s="16">
        <f>F546+F548</f>
        <v>152</v>
      </c>
      <c r="G545" s="16">
        <f>G546+G548</f>
        <v>152</v>
      </c>
    </row>
    <row r="546" spans="1:7" ht="24" customHeight="1" x14ac:dyDescent="0.2">
      <c r="A546" s="18" t="s">
        <v>438</v>
      </c>
      <c r="B546" s="15">
        <v>1000</v>
      </c>
      <c r="C546" s="15" t="s">
        <v>419</v>
      </c>
      <c r="D546" s="15" t="s">
        <v>439</v>
      </c>
      <c r="E546" s="15"/>
      <c r="F546" s="16">
        <f>F547</f>
        <v>152</v>
      </c>
      <c r="G546" s="16">
        <f>G547</f>
        <v>152</v>
      </c>
    </row>
    <row r="547" spans="1:7" ht="13.5" customHeight="1" x14ac:dyDescent="0.2">
      <c r="A547" s="18" t="s">
        <v>36</v>
      </c>
      <c r="B547" s="15">
        <v>1000</v>
      </c>
      <c r="C547" s="15" t="s">
        <v>419</v>
      </c>
      <c r="D547" s="15" t="s">
        <v>439</v>
      </c>
      <c r="E547" s="15" t="s">
        <v>37</v>
      </c>
      <c r="F547" s="16">
        <v>152</v>
      </c>
      <c r="G547" s="16">
        <v>152</v>
      </c>
    </row>
    <row r="548" spans="1:7" ht="72" hidden="1" x14ac:dyDescent="0.2">
      <c r="A548" s="29" t="s">
        <v>440</v>
      </c>
      <c r="B548" s="15">
        <v>1000</v>
      </c>
      <c r="C548" s="15" t="s">
        <v>419</v>
      </c>
      <c r="D548" s="15" t="s">
        <v>126</v>
      </c>
      <c r="E548" s="15"/>
      <c r="F548" s="16">
        <f>F549</f>
        <v>0</v>
      </c>
      <c r="G548" s="16">
        <f>G549</f>
        <v>0</v>
      </c>
    </row>
    <row r="549" spans="1:7" ht="13.5" hidden="1" customHeight="1" x14ac:dyDescent="0.2">
      <c r="A549" s="18" t="s">
        <v>36</v>
      </c>
      <c r="B549" s="15">
        <v>1000</v>
      </c>
      <c r="C549" s="15" t="s">
        <v>419</v>
      </c>
      <c r="D549" s="15" t="s">
        <v>126</v>
      </c>
      <c r="E549" s="15" t="s">
        <v>37</v>
      </c>
      <c r="F549" s="16"/>
      <c r="G549" s="16"/>
    </row>
    <row r="550" spans="1:7" s="17" customFormat="1" ht="13.5" customHeight="1" x14ac:dyDescent="0.15">
      <c r="A550" s="21" t="s">
        <v>441</v>
      </c>
      <c r="B550" s="22">
        <v>1000</v>
      </c>
      <c r="C550" s="22" t="s">
        <v>442</v>
      </c>
      <c r="D550" s="22"/>
      <c r="E550" s="22"/>
      <c r="F550" s="23">
        <f>F551+F555</f>
        <v>44650</v>
      </c>
      <c r="G550" s="23">
        <f>G551+G555</f>
        <v>37761</v>
      </c>
    </row>
    <row r="551" spans="1:7" ht="14.25" customHeight="1" x14ac:dyDescent="0.2">
      <c r="A551" s="21" t="s">
        <v>11</v>
      </c>
      <c r="B551" s="22">
        <v>1000</v>
      </c>
      <c r="C551" s="22" t="s">
        <v>442</v>
      </c>
      <c r="D551" s="22" t="s">
        <v>12</v>
      </c>
      <c r="E551" s="22"/>
      <c r="F551" s="23">
        <f t="shared" ref="F551:G553" si="35">F552</f>
        <v>13876</v>
      </c>
      <c r="G551" s="23">
        <f t="shared" si="35"/>
        <v>6938</v>
      </c>
    </row>
    <row r="552" spans="1:7" x14ac:dyDescent="0.2">
      <c r="A552" s="18" t="s">
        <v>11</v>
      </c>
      <c r="B552" s="15">
        <v>1000</v>
      </c>
      <c r="C552" s="15" t="s">
        <v>442</v>
      </c>
      <c r="D552" s="15" t="s">
        <v>13</v>
      </c>
      <c r="E552" s="15"/>
      <c r="F552" s="16">
        <f t="shared" si="35"/>
        <v>13876</v>
      </c>
      <c r="G552" s="16">
        <f t="shared" si="35"/>
        <v>6938</v>
      </c>
    </row>
    <row r="553" spans="1:7" ht="36" x14ac:dyDescent="0.2">
      <c r="A553" s="18" t="s">
        <v>443</v>
      </c>
      <c r="B553" s="15">
        <v>1000</v>
      </c>
      <c r="C553" s="15" t="s">
        <v>442</v>
      </c>
      <c r="D553" s="15" t="s">
        <v>444</v>
      </c>
      <c r="E553" s="15"/>
      <c r="F553" s="16">
        <f t="shared" si="35"/>
        <v>13876</v>
      </c>
      <c r="G553" s="16">
        <f t="shared" si="35"/>
        <v>6938</v>
      </c>
    </row>
    <row r="554" spans="1:7" ht="24" x14ac:dyDescent="0.2">
      <c r="A554" s="18" t="s">
        <v>150</v>
      </c>
      <c r="B554" s="15">
        <v>1000</v>
      </c>
      <c r="C554" s="15" t="s">
        <v>442</v>
      </c>
      <c r="D554" s="15" t="s">
        <v>444</v>
      </c>
      <c r="E554" s="15" t="s">
        <v>151</v>
      </c>
      <c r="F554" s="16">
        <v>13876</v>
      </c>
      <c r="G554" s="16">
        <v>6938</v>
      </c>
    </row>
    <row r="555" spans="1:7" ht="24" x14ac:dyDescent="0.2">
      <c r="A555" s="21" t="s">
        <v>52</v>
      </c>
      <c r="B555" s="22">
        <v>1000</v>
      </c>
      <c r="C555" s="22" t="s">
        <v>442</v>
      </c>
      <c r="D555" s="22" t="s">
        <v>53</v>
      </c>
      <c r="E555" s="22"/>
      <c r="F555" s="45">
        <f>F556+F560</f>
        <v>30774</v>
      </c>
      <c r="G555" s="45">
        <f>G556+G560</f>
        <v>30823</v>
      </c>
    </row>
    <row r="556" spans="1:7" ht="24" x14ac:dyDescent="0.2">
      <c r="A556" s="18" t="s">
        <v>272</v>
      </c>
      <c r="B556" s="15">
        <v>1000</v>
      </c>
      <c r="C556" s="15" t="s">
        <v>442</v>
      </c>
      <c r="D556" s="15" t="s">
        <v>273</v>
      </c>
      <c r="E556" s="15"/>
      <c r="F556" s="16">
        <f t="shared" ref="F556:G558" si="36">F557</f>
        <v>9239</v>
      </c>
      <c r="G556" s="16">
        <f t="shared" si="36"/>
        <v>9239</v>
      </c>
    </row>
    <row r="557" spans="1:7" ht="36" x14ac:dyDescent="0.2">
      <c r="A557" s="19" t="s">
        <v>445</v>
      </c>
      <c r="B557" s="15">
        <v>1000</v>
      </c>
      <c r="C557" s="15" t="s">
        <v>442</v>
      </c>
      <c r="D557" s="15" t="s">
        <v>446</v>
      </c>
      <c r="E557" s="15"/>
      <c r="F557" s="16">
        <f t="shared" si="36"/>
        <v>9239</v>
      </c>
      <c r="G557" s="16">
        <f t="shared" si="36"/>
        <v>9239</v>
      </c>
    </row>
    <row r="558" spans="1:7" ht="48" x14ac:dyDescent="0.2">
      <c r="A558" s="20" t="s">
        <v>447</v>
      </c>
      <c r="B558" s="15">
        <v>1000</v>
      </c>
      <c r="C558" s="15" t="s">
        <v>442</v>
      </c>
      <c r="D558" s="15" t="s">
        <v>448</v>
      </c>
      <c r="E558" s="15"/>
      <c r="F558" s="16">
        <f t="shared" si="36"/>
        <v>9239</v>
      </c>
      <c r="G558" s="16">
        <f t="shared" si="36"/>
        <v>9239</v>
      </c>
    </row>
    <row r="559" spans="1:7" ht="24" x14ac:dyDescent="0.2">
      <c r="A559" s="18" t="s">
        <v>87</v>
      </c>
      <c r="B559" s="15">
        <v>1000</v>
      </c>
      <c r="C559" s="15" t="s">
        <v>442</v>
      </c>
      <c r="D559" s="15" t="s">
        <v>448</v>
      </c>
      <c r="E559" s="15" t="s">
        <v>88</v>
      </c>
      <c r="F559" s="16">
        <v>9239</v>
      </c>
      <c r="G559" s="16">
        <v>9239</v>
      </c>
    </row>
    <row r="560" spans="1:7" x14ac:dyDescent="0.2">
      <c r="A560" s="18" t="s">
        <v>54</v>
      </c>
      <c r="B560" s="15">
        <v>1000</v>
      </c>
      <c r="C560" s="15" t="s">
        <v>442</v>
      </c>
      <c r="D560" s="15" t="s">
        <v>55</v>
      </c>
      <c r="E560" s="15"/>
      <c r="F560" s="16">
        <f>F561+F565+F568</f>
        <v>21535</v>
      </c>
      <c r="G560" s="16">
        <f>G561+G565+G568</f>
        <v>21584</v>
      </c>
    </row>
    <row r="561" spans="1:7" ht="36" x14ac:dyDescent="0.2">
      <c r="A561" s="19" t="s">
        <v>449</v>
      </c>
      <c r="B561" s="15">
        <v>1000</v>
      </c>
      <c r="C561" s="15" t="s">
        <v>442</v>
      </c>
      <c r="D561" s="15" t="s">
        <v>450</v>
      </c>
      <c r="E561" s="15"/>
      <c r="F561" s="16">
        <f>F562</f>
        <v>19509</v>
      </c>
      <c r="G561" s="16">
        <f>G562</f>
        <v>19509</v>
      </c>
    </row>
    <row r="562" spans="1:7" ht="64.5" customHeight="1" x14ac:dyDescent="0.2">
      <c r="A562" s="20" t="s">
        <v>451</v>
      </c>
      <c r="B562" s="15">
        <v>1000</v>
      </c>
      <c r="C562" s="15" t="s">
        <v>442</v>
      </c>
      <c r="D562" s="15" t="s">
        <v>452</v>
      </c>
      <c r="E562" s="15"/>
      <c r="F562" s="16">
        <f>F563+F564</f>
        <v>19509</v>
      </c>
      <c r="G562" s="16">
        <f>G563+G564</f>
        <v>19509</v>
      </c>
    </row>
    <row r="563" spans="1:7" ht="24" x14ac:dyDescent="0.2">
      <c r="A563" s="18" t="s">
        <v>22</v>
      </c>
      <c r="B563" s="15">
        <v>1000</v>
      </c>
      <c r="C563" s="15" t="s">
        <v>442</v>
      </c>
      <c r="D563" s="15" t="s">
        <v>452</v>
      </c>
      <c r="E563" s="15" t="s">
        <v>23</v>
      </c>
      <c r="F563" s="16">
        <v>142</v>
      </c>
      <c r="G563" s="16">
        <v>142</v>
      </c>
    </row>
    <row r="564" spans="1:7" x14ac:dyDescent="0.2">
      <c r="A564" s="18" t="s">
        <v>36</v>
      </c>
      <c r="B564" s="15">
        <v>1000</v>
      </c>
      <c r="C564" s="15" t="s">
        <v>442</v>
      </c>
      <c r="D564" s="15" t="s">
        <v>452</v>
      </c>
      <c r="E564" s="15" t="s">
        <v>37</v>
      </c>
      <c r="F564" s="16">
        <v>19367</v>
      </c>
      <c r="G564" s="16">
        <v>19367</v>
      </c>
    </row>
    <row r="565" spans="1:7" ht="36" x14ac:dyDescent="0.2">
      <c r="A565" s="19" t="s">
        <v>453</v>
      </c>
      <c r="B565" s="15">
        <v>1000</v>
      </c>
      <c r="C565" s="15" t="s">
        <v>442</v>
      </c>
      <c r="D565" s="15" t="s">
        <v>454</v>
      </c>
      <c r="E565" s="15"/>
      <c r="F565" s="16">
        <f>F566</f>
        <v>1956</v>
      </c>
      <c r="G565" s="16">
        <f>G566</f>
        <v>2005</v>
      </c>
    </row>
    <row r="566" spans="1:7" ht="36" x14ac:dyDescent="0.2">
      <c r="A566" s="18" t="s">
        <v>455</v>
      </c>
      <c r="B566" s="15">
        <v>1000</v>
      </c>
      <c r="C566" s="15" t="s">
        <v>442</v>
      </c>
      <c r="D566" s="15" t="s">
        <v>456</v>
      </c>
      <c r="E566" s="15"/>
      <c r="F566" s="16">
        <f>F567</f>
        <v>1956</v>
      </c>
      <c r="G566" s="16">
        <f>G567</f>
        <v>2005</v>
      </c>
    </row>
    <row r="567" spans="1:7" x14ac:dyDescent="0.2">
      <c r="A567" s="18" t="s">
        <v>36</v>
      </c>
      <c r="B567" s="15">
        <v>1000</v>
      </c>
      <c r="C567" s="15" t="s">
        <v>442</v>
      </c>
      <c r="D567" s="15" t="s">
        <v>456</v>
      </c>
      <c r="E567" s="15" t="s">
        <v>37</v>
      </c>
      <c r="F567" s="16">
        <v>1956</v>
      </c>
      <c r="G567" s="16">
        <v>2005</v>
      </c>
    </row>
    <row r="568" spans="1:7" ht="53.25" customHeight="1" x14ac:dyDescent="0.2">
      <c r="A568" s="19" t="s">
        <v>457</v>
      </c>
      <c r="B568" s="15">
        <v>1000</v>
      </c>
      <c r="C568" s="15" t="s">
        <v>442</v>
      </c>
      <c r="D568" s="15" t="s">
        <v>458</v>
      </c>
      <c r="E568" s="15"/>
      <c r="F568" s="16">
        <f>F569</f>
        <v>70</v>
      </c>
      <c r="G568" s="16">
        <f>G569</f>
        <v>70</v>
      </c>
    </row>
    <row r="569" spans="1:7" ht="64.5" customHeight="1" x14ac:dyDescent="0.2">
      <c r="A569" s="20" t="s">
        <v>459</v>
      </c>
      <c r="B569" s="15">
        <v>1000</v>
      </c>
      <c r="C569" s="15" t="s">
        <v>442</v>
      </c>
      <c r="D569" s="15" t="s">
        <v>460</v>
      </c>
      <c r="E569" s="15"/>
      <c r="F569" s="16">
        <f>F570+F571</f>
        <v>70</v>
      </c>
      <c r="G569" s="16">
        <f>G570+G571</f>
        <v>70</v>
      </c>
    </row>
    <row r="570" spans="1:7" ht="6" hidden="1" customHeight="1" x14ac:dyDescent="0.2">
      <c r="A570" s="18" t="s">
        <v>22</v>
      </c>
      <c r="B570" s="15">
        <v>1000</v>
      </c>
      <c r="C570" s="15" t="s">
        <v>442</v>
      </c>
      <c r="D570" s="15" t="s">
        <v>460</v>
      </c>
      <c r="E570" s="15" t="s">
        <v>23</v>
      </c>
      <c r="F570" s="16">
        <v>0</v>
      </c>
      <c r="G570" s="16">
        <v>0</v>
      </c>
    </row>
    <row r="571" spans="1:7" ht="14.25" customHeight="1" x14ac:dyDescent="0.2">
      <c r="A571" s="18" t="s">
        <v>36</v>
      </c>
      <c r="B571" s="15">
        <v>1000</v>
      </c>
      <c r="C571" s="15" t="s">
        <v>442</v>
      </c>
      <c r="D571" s="15" t="s">
        <v>460</v>
      </c>
      <c r="E571" s="15" t="s">
        <v>37</v>
      </c>
      <c r="F571" s="16">
        <v>70</v>
      </c>
      <c r="G571" s="16">
        <v>70</v>
      </c>
    </row>
    <row r="572" spans="1:7" x14ac:dyDescent="0.2">
      <c r="A572" s="21" t="s">
        <v>461</v>
      </c>
      <c r="B572" s="22">
        <v>1000</v>
      </c>
      <c r="C572" s="22" t="s">
        <v>462</v>
      </c>
      <c r="D572" s="22"/>
      <c r="E572" s="22"/>
      <c r="F572" s="23">
        <f t="shared" ref="F572:G575" si="37">F573</f>
        <v>700</v>
      </c>
      <c r="G572" s="23">
        <f t="shared" si="37"/>
        <v>700</v>
      </c>
    </row>
    <row r="573" spans="1:7" x14ac:dyDescent="0.2">
      <c r="A573" s="21" t="s">
        <v>11</v>
      </c>
      <c r="B573" s="22">
        <v>1000</v>
      </c>
      <c r="C573" s="22" t="s">
        <v>462</v>
      </c>
      <c r="D573" s="22" t="s">
        <v>12</v>
      </c>
      <c r="E573" s="22"/>
      <c r="F573" s="23">
        <f t="shared" si="37"/>
        <v>700</v>
      </c>
      <c r="G573" s="23">
        <f t="shared" si="37"/>
        <v>700</v>
      </c>
    </row>
    <row r="574" spans="1:7" ht="14.25" customHeight="1" x14ac:dyDescent="0.2">
      <c r="A574" s="18" t="s">
        <v>11</v>
      </c>
      <c r="B574" s="15">
        <v>1000</v>
      </c>
      <c r="C574" s="15" t="s">
        <v>462</v>
      </c>
      <c r="D574" s="15" t="s">
        <v>13</v>
      </c>
      <c r="E574" s="15"/>
      <c r="F574" s="16">
        <f t="shared" si="37"/>
        <v>700</v>
      </c>
      <c r="G574" s="16">
        <f t="shared" si="37"/>
        <v>700</v>
      </c>
    </row>
    <row r="575" spans="1:7" ht="23.25" customHeight="1" x14ac:dyDescent="0.2">
      <c r="A575" s="18" t="s">
        <v>463</v>
      </c>
      <c r="B575" s="15">
        <v>1000</v>
      </c>
      <c r="C575" s="15" t="s">
        <v>462</v>
      </c>
      <c r="D575" s="15" t="s">
        <v>464</v>
      </c>
      <c r="E575" s="15"/>
      <c r="F575" s="16">
        <f t="shared" si="37"/>
        <v>700</v>
      </c>
      <c r="G575" s="16">
        <f t="shared" si="37"/>
        <v>700</v>
      </c>
    </row>
    <row r="576" spans="1:7" ht="25.5" customHeight="1" x14ac:dyDescent="0.2">
      <c r="A576" s="18" t="s">
        <v>87</v>
      </c>
      <c r="B576" s="15">
        <v>1000</v>
      </c>
      <c r="C576" s="15" t="s">
        <v>462</v>
      </c>
      <c r="D576" s="15" t="s">
        <v>464</v>
      </c>
      <c r="E576" s="15" t="s">
        <v>88</v>
      </c>
      <c r="F576" s="16">
        <v>700</v>
      </c>
      <c r="G576" s="16">
        <v>700</v>
      </c>
    </row>
    <row r="577" spans="1:7" ht="14.25" customHeight="1" x14ac:dyDescent="0.2">
      <c r="A577" s="21" t="s">
        <v>465</v>
      </c>
      <c r="B577" s="22" t="s">
        <v>466</v>
      </c>
      <c r="C577" s="22"/>
      <c r="D577" s="22"/>
      <c r="E577" s="22"/>
      <c r="F577" s="23">
        <f>F578+F586</f>
        <v>1160</v>
      </c>
      <c r="G577" s="23">
        <f>G578+G586</f>
        <v>1160</v>
      </c>
    </row>
    <row r="578" spans="1:7" ht="12.75" customHeight="1" x14ac:dyDescent="0.2">
      <c r="A578" s="21" t="s">
        <v>467</v>
      </c>
      <c r="B578" s="22" t="s">
        <v>466</v>
      </c>
      <c r="C578" s="22" t="s">
        <v>468</v>
      </c>
      <c r="D578" s="22"/>
      <c r="E578" s="22"/>
      <c r="F578" s="23">
        <f>F579</f>
        <v>1160</v>
      </c>
      <c r="G578" s="23">
        <f>G579</f>
        <v>1160</v>
      </c>
    </row>
    <row r="579" spans="1:7" ht="31.5" customHeight="1" x14ac:dyDescent="0.2">
      <c r="A579" s="21" t="s">
        <v>469</v>
      </c>
      <c r="B579" s="22" t="s">
        <v>466</v>
      </c>
      <c r="C579" s="22" t="s">
        <v>468</v>
      </c>
      <c r="D579" s="22" t="s">
        <v>470</v>
      </c>
      <c r="E579" s="22"/>
      <c r="F579" s="23">
        <f>F580+F583</f>
        <v>1160</v>
      </c>
      <c r="G579" s="23">
        <f>G580+G583</f>
        <v>1160</v>
      </c>
    </row>
    <row r="580" spans="1:7" ht="25.5" customHeight="1" x14ac:dyDescent="0.2">
      <c r="A580" s="19" t="s">
        <v>471</v>
      </c>
      <c r="B580" s="15" t="s">
        <v>466</v>
      </c>
      <c r="C580" s="15" t="s">
        <v>468</v>
      </c>
      <c r="D580" s="15" t="s">
        <v>472</v>
      </c>
      <c r="E580" s="15"/>
      <c r="F580" s="16">
        <f>F581</f>
        <v>1060</v>
      </c>
      <c r="G580" s="16">
        <f>G581</f>
        <v>1060</v>
      </c>
    </row>
    <row r="581" spans="1:7" ht="51.75" customHeight="1" x14ac:dyDescent="0.2">
      <c r="A581" s="18" t="s">
        <v>473</v>
      </c>
      <c r="B581" s="15" t="s">
        <v>466</v>
      </c>
      <c r="C581" s="15" t="s">
        <v>468</v>
      </c>
      <c r="D581" s="15" t="s">
        <v>474</v>
      </c>
      <c r="E581" s="15"/>
      <c r="F581" s="16">
        <f>F582</f>
        <v>1060</v>
      </c>
      <c r="G581" s="16">
        <f>G582</f>
        <v>1060</v>
      </c>
    </row>
    <row r="582" spans="1:7" ht="26.25" customHeight="1" x14ac:dyDescent="0.2">
      <c r="A582" s="18" t="s">
        <v>22</v>
      </c>
      <c r="B582" s="15" t="s">
        <v>466</v>
      </c>
      <c r="C582" s="15" t="s">
        <v>468</v>
      </c>
      <c r="D582" s="15" t="s">
        <v>474</v>
      </c>
      <c r="E582" s="15" t="s">
        <v>23</v>
      </c>
      <c r="F582" s="16">
        <v>1060</v>
      </c>
      <c r="G582" s="16">
        <v>1060</v>
      </c>
    </row>
    <row r="583" spans="1:7" ht="41.25" customHeight="1" x14ac:dyDescent="0.2">
      <c r="A583" s="19" t="s">
        <v>475</v>
      </c>
      <c r="B583" s="15" t="s">
        <v>466</v>
      </c>
      <c r="C583" s="15" t="s">
        <v>468</v>
      </c>
      <c r="D583" s="15" t="s">
        <v>476</v>
      </c>
      <c r="E583" s="15"/>
      <c r="F583" s="16">
        <f>F584</f>
        <v>100</v>
      </c>
      <c r="G583" s="16">
        <f>G584</f>
        <v>100</v>
      </c>
    </row>
    <row r="584" spans="1:7" ht="30" customHeight="1" x14ac:dyDescent="0.2">
      <c r="A584" s="18" t="s">
        <v>477</v>
      </c>
      <c r="B584" s="15" t="s">
        <v>466</v>
      </c>
      <c r="C584" s="15" t="s">
        <v>468</v>
      </c>
      <c r="D584" s="15" t="s">
        <v>478</v>
      </c>
      <c r="E584" s="15"/>
      <c r="F584" s="16">
        <f>F585</f>
        <v>100</v>
      </c>
      <c r="G584" s="16">
        <f>G585</f>
        <v>100</v>
      </c>
    </row>
    <row r="585" spans="1:7" ht="24.75" customHeight="1" x14ac:dyDescent="0.2">
      <c r="A585" s="18" t="s">
        <v>22</v>
      </c>
      <c r="B585" s="15" t="s">
        <v>466</v>
      </c>
      <c r="C585" s="15" t="s">
        <v>468</v>
      </c>
      <c r="D585" s="15" t="s">
        <v>478</v>
      </c>
      <c r="E585" s="15" t="s">
        <v>23</v>
      </c>
      <c r="F585" s="16">
        <v>100</v>
      </c>
      <c r="G585" s="16">
        <v>100</v>
      </c>
    </row>
    <row r="586" spans="1:7" ht="24.75" hidden="1" customHeight="1" x14ac:dyDescent="0.2">
      <c r="A586" s="21" t="s">
        <v>479</v>
      </c>
      <c r="B586" s="22" t="s">
        <v>466</v>
      </c>
      <c r="C586" s="22" t="s">
        <v>480</v>
      </c>
      <c r="D586" s="22"/>
      <c r="E586" s="22"/>
      <c r="F586" s="23">
        <f t="shared" ref="F586:G590" si="38">F587</f>
        <v>0</v>
      </c>
      <c r="G586" s="23">
        <f t="shared" si="38"/>
        <v>0</v>
      </c>
    </row>
    <row r="587" spans="1:7" ht="24.75" hidden="1" customHeight="1" x14ac:dyDescent="0.2">
      <c r="A587" s="21" t="s">
        <v>469</v>
      </c>
      <c r="B587" s="22" t="s">
        <v>466</v>
      </c>
      <c r="C587" s="22" t="s">
        <v>480</v>
      </c>
      <c r="D587" s="22" t="s">
        <v>470</v>
      </c>
      <c r="E587" s="22"/>
      <c r="F587" s="23">
        <f t="shared" si="38"/>
        <v>0</v>
      </c>
      <c r="G587" s="23">
        <f t="shared" si="38"/>
        <v>0</v>
      </c>
    </row>
    <row r="588" spans="1:7" ht="24.75" hidden="1" customHeight="1" x14ac:dyDescent="0.2">
      <c r="A588" s="18" t="s">
        <v>481</v>
      </c>
      <c r="B588" s="15" t="s">
        <v>466</v>
      </c>
      <c r="C588" s="15" t="s">
        <v>480</v>
      </c>
      <c r="D588" s="15" t="s">
        <v>482</v>
      </c>
      <c r="E588" s="15"/>
      <c r="F588" s="16">
        <f t="shared" si="38"/>
        <v>0</v>
      </c>
      <c r="G588" s="16">
        <f t="shared" si="38"/>
        <v>0</v>
      </c>
    </row>
    <row r="589" spans="1:7" ht="24.75" hidden="1" customHeight="1" x14ac:dyDescent="0.2">
      <c r="A589" s="18" t="s">
        <v>483</v>
      </c>
      <c r="B589" s="15" t="s">
        <v>466</v>
      </c>
      <c r="C589" s="15" t="s">
        <v>480</v>
      </c>
      <c r="D589" s="15" t="s">
        <v>484</v>
      </c>
      <c r="E589" s="15"/>
      <c r="F589" s="16">
        <f t="shared" si="38"/>
        <v>0</v>
      </c>
      <c r="G589" s="16">
        <f t="shared" si="38"/>
        <v>0</v>
      </c>
    </row>
    <row r="590" spans="1:7" ht="24.75" hidden="1" customHeight="1" x14ac:dyDescent="0.2">
      <c r="A590" s="18" t="s">
        <v>485</v>
      </c>
      <c r="B590" s="15" t="s">
        <v>466</v>
      </c>
      <c r="C590" s="15" t="s">
        <v>480</v>
      </c>
      <c r="D590" s="15" t="s">
        <v>486</v>
      </c>
      <c r="E590" s="15"/>
      <c r="F590" s="16">
        <f t="shared" si="38"/>
        <v>0</v>
      </c>
      <c r="G590" s="16">
        <f t="shared" si="38"/>
        <v>0</v>
      </c>
    </row>
    <row r="591" spans="1:7" ht="24.75" hidden="1" customHeight="1" x14ac:dyDescent="0.2">
      <c r="A591" s="18" t="s">
        <v>22</v>
      </c>
      <c r="B591" s="15" t="s">
        <v>466</v>
      </c>
      <c r="C591" s="15" t="s">
        <v>480</v>
      </c>
      <c r="D591" s="15" t="s">
        <v>486</v>
      </c>
      <c r="E591" s="15" t="s">
        <v>23</v>
      </c>
      <c r="F591" s="16"/>
      <c r="G591" s="16"/>
    </row>
    <row r="592" spans="1:7" ht="24" x14ac:dyDescent="0.2">
      <c r="A592" s="21" t="s">
        <v>487</v>
      </c>
      <c r="B592" s="22" t="s">
        <v>488</v>
      </c>
      <c r="C592" s="22"/>
      <c r="D592" s="22"/>
      <c r="E592" s="22"/>
      <c r="F592" s="45">
        <f t="shared" ref="F592:G596" si="39">F593</f>
        <v>173</v>
      </c>
      <c r="G592" s="45">
        <f t="shared" si="39"/>
        <v>3</v>
      </c>
    </row>
    <row r="593" spans="1:7" ht="24" x14ac:dyDescent="0.2">
      <c r="A593" s="21" t="s">
        <v>489</v>
      </c>
      <c r="B593" s="22" t="s">
        <v>488</v>
      </c>
      <c r="C593" s="22" t="s">
        <v>490</v>
      </c>
      <c r="D593" s="22"/>
      <c r="E593" s="22"/>
      <c r="F593" s="23">
        <f t="shared" si="39"/>
        <v>173</v>
      </c>
      <c r="G593" s="23">
        <f t="shared" si="39"/>
        <v>3</v>
      </c>
    </row>
    <row r="594" spans="1:7" ht="42" customHeight="1" x14ac:dyDescent="0.2">
      <c r="A594" s="21" t="s">
        <v>64</v>
      </c>
      <c r="B594" s="22" t="s">
        <v>488</v>
      </c>
      <c r="C594" s="22" t="s">
        <v>490</v>
      </c>
      <c r="D594" s="22" t="s">
        <v>65</v>
      </c>
      <c r="E594" s="22"/>
      <c r="F594" s="23">
        <f t="shared" si="39"/>
        <v>173</v>
      </c>
      <c r="G594" s="23">
        <f t="shared" si="39"/>
        <v>3</v>
      </c>
    </row>
    <row r="595" spans="1:7" ht="27.75" customHeight="1" x14ac:dyDescent="0.2">
      <c r="A595" s="19" t="s">
        <v>491</v>
      </c>
      <c r="B595" s="15" t="s">
        <v>488</v>
      </c>
      <c r="C595" s="15" t="s">
        <v>490</v>
      </c>
      <c r="D595" s="15" t="s">
        <v>492</v>
      </c>
      <c r="E595" s="15"/>
      <c r="F595" s="16">
        <f t="shared" si="39"/>
        <v>173</v>
      </c>
      <c r="G595" s="16">
        <f t="shared" si="39"/>
        <v>3</v>
      </c>
    </row>
    <row r="596" spans="1:7" x14ac:dyDescent="0.2">
      <c r="A596" s="18" t="s">
        <v>493</v>
      </c>
      <c r="B596" s="15" t="s">
        <v>488</v>
      </c>
      <c r="C596" s="15" t="s">
        <v>490</v>
      </c>
      <c r="D596" s="15" t="s">
        <v>494</v>
      </c>
      <c r="E596" s="15"/>
      <c r="F596" s="16">
        <f t="shared" si="39"/>
        <v>173</v>
      </c>
      <c r="G596" s="16">
        <f t="shared" si="39"/>
        <v>3</v>
      </c>
    </row>
    <row r="597" spans="1:7" ht="16.5" customHeight="1" x14ac:dyDescent="0.2">
      <c r="A597" s="18" t="s">
        <v>495</v>
      </c>
      <c r="B597" s="15" t="s">
        <v>488</v>
      </c>
      <c r="C597" s="15" t="s">
        <v>490</v>
      </c>
      <c r="D597" s="15" t="s">
        <v>494</v>
      </c>
      <c r="E597" s="15" t="s">
        <v>496</v>
      </c>
      <c r="F597" s="16">
        <v>173</v>
      </c>
      <c r="G597" s="16">
        <v>3</v>
      </c>
    </row>
    <row r="598" spans="1:7" ht="39" customHeight="1" x14ac:dyDescent="0.2">
      <c r="A598" s="21" t="s">
        <v>497</v>
      </c>
      <c r="B598" s="22" t="s">
        <v>498</v>
      </c>
      <c r="C598" s="22"/>
      <c r="D598" s="22"/>
      <c r="E598" s="22"/>
      <c r="F598" s="45">
        <f t="shared" ref="F598:G600" si="40">F599</f>
        <v>73763</v>
      </c>
      <c r="G598" s="45">
        <f t="shared" si="40"/>
        <v>74161</v>
      </c>
    </row>
    <row r="599" spans="1:7" ht="39.75" customHeight="1" x14ac:dyDescent="0.2">
      <c r="A599" s="21" t="s">
        <v>499</v>
      </c>
      <c r="B599" s="22" t="s">
        <v>498</v>
      </c>
      <c r="C599" s="22" t="s">
        <v>500</v>
      </c>
      <c r="D599" s="22"/>
      <c r="E599" s="22"/>
      <c r="F599" s="23">
        <f t="shared" si="40"/>
        <v>73763</v>
      </c>
      <c r="G599" s="23">
        <f t="shared" si="40"/>
        <v>74161</v>
      </c>
    </row>
    <row r="600" spans="1:7" ht="39" customHeight="1" x14ac:dyDescent="0.2">
      <c r="A600" s="21" t="s">
        <v>64</v>
      </c>
      <c r="B600" s="22" t="s">
        <v>498</v>
      </c>
      <c r="C600" s="22" t="s">
        <v>500</v>
      </c>
      <c r="D600" s="22" t="s">
        <v>65</v>
      </c>
      <c r="E600" s="22"/>
      <c r="F600" s="23">
        <f t="shared" si="40"/>
        <v>73763</v>
      </c>
      <c r="G600" s="23">
        <f t="shared" si="40"/>
        <v>74161</v>
      </c>
    </row>
    <row r="601" spans="1:7" ht="27" customHeight="1" x14ac:dyDescent="0.2">
      <c r="A601" s="19" t="s">
        <v>73</v>
      </c>
      <c r="B601" s="15" t="s">
        <v>498</v>
      </c>
      <c r="C601" s="15" t="s">
        <v>500</v>
      </c>
      <c r="D601" s="15" t="s">
        <v>74</v>
      </c>
      <c r="E601" s="15"/>
      <c r="F601" s="16">
        <f>F602+F604</f>
        <v>73763</v>
      </c>
      <c r="G601" s="16">
        <f>G602+G604</f>
        <v>74161</v>
      </c>
    </row>
    <row r="602" spans="1:7" ht="26.25" customHeight="1" x14ac:dyDescent="0.2">
      <c r="A602" s="18" t="s">
        <v>280</v>
      </c>
      <c r="B602" s="15" t="s">
        <v>498</v>
      </c>
      <c r="C602" s="15" t="s">
        <v>500</v>
      </c>
      <c r="D602" s="15" t="s">
        <v>501</v>
      </c>
      <c r="E602" s="15"/>
      <c r="F602" s="16">
        <f>F603</f>
        <v>63834</v>
      </c>
      <c r="G602" s="16">
        <f>G603</f>
        <v>63834</v>
      </c>
    </row>
    <row r="603" spans="1:7" x14ac:dyDescent="0.2">
      <c r="A603" s="18" t="s">
        <v>99</v>
      </c>
      <c r="B603" s="15" t="s">
        <v>498</v>
      </c>
      <c r="C603" s="15" t="s">
        <v>500</v>
      </c>
      <c r="D603" s="15" t="s">
        <v>501</v>
      </c>
      <c r="E603" s="15" t="s">
        <v>100</v>
      </c>
      <c r="F603" s="16">
        <v>63834</v>
      </c>
      <c r="G603" s="16">
        <v>63834</v>
      </c>
    </row>
    <row r="604" spans="1:7" ht="48.75" customHeight="1" x14ac:dyDescent="0.2">
      <c r="A604" s="18" t="s">
        <v>75</v>
      </c>
      <c r="B604" s="15" t="s">
        <v>498</v>
      </c>
      <c r="C604" s="15" t="s">
        <v>500</v>
      </c>
      <c r="D604" s="15" t="s">
        <v>76</v>
      </c>
      <c r="E604" s="15"/>
      <c r="F604" s="16">
        <f>F605</f>
        <v>9929</v>
      </c>
      <c r="G604" s="16">
        <f>G605</f>
        <v>10327</v>
      </c>
    </row>
    <row r="605" spans="1:7" x14ac:dyDescent="0.2">
      <c r="A605" s="18" t="s">
        <v>99</v>
      </c>
      <c r="B605" s="15" t="s">
        <v>498</v>
      </c>
      <c r="C605" s="15" t="s">
        <v>500</v>
      </c>
      <c r="D605" s="15" t="s">
        <v>76</v>
      </c>
      <c r="E605" s="15" t="s">
        <v>100</v>
      </c>
      <c r="F605" s="16">
        <v>9929</v>
      </c>
      <c r="G605" s="16">
        <v>10327</v>
      </c>
    </row>
    <row r="606" spans="1:7" s="27" customFormat="1" ht="12.75" x14ac:dyDescent="0.2">
      <c r="A606" s="21" t="s">
        <v>502</v>
      </c>
      <c r="B606" s="22"/>
      <c r="C606" s="22"/>
      <c r="D606" s="22"/>
      <c r="E606" s="22"/>
      <c r="F606" s="26">
        <f>F9+F111+F117+F149+F243+F330+F479+F524+F577+F592+F598</f>
        <v>944850</v>
      </c>
      <c r="G606" s="26">
        <f>G9+G111+G117+G149+G243+G330+G479+G524+G577+G592+G598</f>
        <v>911696</v>
      </c>
    </row>
    <row r="607" spans="1:7" x14ac:dyDescent="0.2">
      <c r="A607" s="28"/>
      <c r="B607" s="29"/>
      <c r="C607" s="29"/>
      <c r="D607" s="29"/>
      <c r="E607" s="30"/>
      <c r="F607" s="31"/>
      <c r="G607" s="31"/>
    </row>
    <row r="608" spans="1:7" hidden="1" x14ac:dyDescent="0.2">
      <c r="A608" s="28"/>
      <c r="B608" s="29"/>
      <c r="C608" s="29"/>
      <c r="D608" s="29"/>
      <c r="E608" s="30"/>
    </row>
    <row r="609" spans="1:245" hidden="1" x14ac:dyDescent="0.2">
      <c r="A609" s="28"/>
      <c r="B609" s="29"/>
      <c r="C609" s="29"/>
      <c r="D609" s="29"/>
      <c r="E609" s="30" t="s">
        <v>503</v>
      </c>
      <c r="F609" s="31">
        <f>F57+F69+F83+F107+F138+F155+F181+F236+F262+F332+F352+F401+F420+F426+F431+F461+F485+F531+F535+F540+F555+F579+F594+F600</f>
        <v>746903</v>
      </c>
      <c r="G609" s="31">
        <f>G57+G69+G83+G107+G138+G155+G181+G236+G262+G332+G352+G401+G420+G426+G431+G461+G485+G531+G535+G540+G555+G579+G594+G600</f>
        <v>718707</v>
      </c>
    </row>
    <row r="610" spans="1:245" hidden="1" x14ac:dyDescent="0.2">
      <c r="A610" s="28"/>
      <c r="B610" s="29"/>
      <c r="C610" s="29"/>
      <c r="D610" s="29"/>
      <c r="E610" s="30"/>
    </row>
    <row r="611" spans="1:245" s="33" customFormat="1" ht="12.75" hidden="1" x14ac:dyDescent="0.2">
      <c r="A611" s="28"/>
      <c r="B611" s="29"/>
      <c r="C611" s="29"/>
      <c r="D611" s="32"/>
      <c r="E611" s="30"/>
      <c r="F611" s="31">
        <f>'[1]Ведомств. '!$G$572</f>
        <v>152</v>
      </c>
      <c r="G611" s="31">
        <f>'[1]Ведомств. '!$G$572</f>
        <v>152</v>
      </c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  <c r="CZ611" s="2"/>
      <c r="DA611" s="2"/>
      <c r="DB611" s="2"/>
      <c r="DC611" s="2"/>
      <c r="DD611" s="2"/>
      <c r="DE611" s="2"/>
      <c r="DF611" s="2"/>
      <c r="DG611" s="2"/>
      <c r="DH611" s="2"/>
      <c r="DI611" s="2"/>
      <c r="DJ611" s="2"/>
      <c r="DK611" s="2"/>
      <c r="DL611" s="2"/>
      <c r="DM611" s="2"/>
      <c r="DN611" s="2"/>
      <c r="DO611" s="2"/>
      <c r="DP611" s="2"/>
      <c r="DQ611" s="2"/>
      <c r="DR611" s="2"/>
      <c r="DS611" s="2"/>
      <c r="DT611" s="2"/>
      <c r="DU611" s="2"/>
      <c r="DV611" s="2"/>
      <c r="DW611" s="2"/>
      <c r="DX611" s="2"/>
      <c r="DY611" s="2"/>
      <c r="DZ611" s="2"/>
      <c r="EA611" s="2"/>
      <c r="EB611" s="2"/>
      <c r="EC611" s="2"/>
      <c r="ED611" s="2"/>
      <c r="EE611" s="2"/>
      <c r="EF611" s="2"/>
      <c r="EG611" s="2"/>
      <c r="EH611" s="2"/>
      <c r="EI611" s="2"/>
      <c r="EJ611" s="2"/>
      <c r="EK611" s="2"/>
      <c r="EL611" s="2"/>
      <c r="EM611" s="2"/>
      <c r="EN611" s="2"/>
      <c r="EO611" s="2"/>
      <c r="EP611" s="2"/>
      <c r="EQ611" s="2"/>
      <c r="ER611" s="2"/>
      <c r="ES611" s="2"/>
      <c r="ET611" s="2"/>
      <c r="EU611" s="2"/>
      <c r="EV611" s="2"/>
      <c r="EW611" s="2"/>
      <c r="EX611" s="2"/>
      <c r="EY611" s="2"/>
      <c r="EZ611" s="2"/>
      <c r="FA611" s="2"/>
      <c r="FB611" s="2"/>
      <c r="FC611" s="2"/>
      <c r="FD611" s="2"/>
      <c r="FE611" s="2"/>
      <c r="FF611" s="2"/>
      <c r="FG611" s="2"/>
      <c r="FH611" s="2"/>
      <c r="FI611" s="2"/>
      <c r="FJ611" s="2"/>
      <c r="FK611" s="2"/>
      <c r="FL611" s="2"/>
      <c r="FM611" s="2"/>
      <c r="FN611" s="2"/>
      <c r="FO611" s="2"/>
      <c r="FP611" s="2"/>
      <c r="FQ611" s="2"/>
      <c r="FR611" s="2"/>
      <c r="FS611" s="2"/>
      <c r="FT611" s="2"/>
      <c r="FU611" s="2"/>
      <c r="FV611" s="2"/>
      <c r="FW611" s="2"/>
      <c r="FX611" s="2"/>
      <c r="FY611" s="2"/>
      <c r="FZ611" s="2"/>
      <c r="GA611" s="2"/>
      <c r="GB611" s="2"/>
      <c r="GC611" s="2"/>
      <c r="GD611" s="2"/>
      <c r="GE611" s="2"/>
      <c r="GF611" s="2"/>
      <c r="GG611" s="2"/>
      <c r="GH611" s="2"/>
      <c r="GI611" s="2"/>
      <c r="GJ611" s="2"/>
      <c r="GK611" s="2"/>
      <c r="GL611" s="2"/>
      <c r="GM611" s="2"/>
      <c r="GN611" s="2"/>
      <c r="GO611" s="2"/>
      <c r="GP611" s="2"/>
      <c r="GQ611" s="2"/>
      <c r="GR611" s="2"/>
      <c r="GS611" s="2"/>
      <c r="GT611" s="2"/>
      <c r="GU611" s="2"/>
      <c r="GV611" s="2"/>
      <c r="GW611" s="2"/>
      <c r="GX611" s="2"/>
      <c r="GY611" s="2"/>
      <c r="GZ611" s="2"/>
      <c r="HA611" s="2"/>
      <c r="HB611" s="2"/>
      <c r="HC611" s="2"/>
      <c r="HD611" s="2"/>
      <c r="HE611" s="2"/>
      <c r="HF611" s="2"/>
      <c r="HG611" s="2"/>
      <c r="HH611" s="2"/>
      <c r="HI611" s="2"/>
      <c r="HJ611" s="2"/>
      <c r="HK611" s="2"/>
      <c r="HL611" s="2"/>
      <c r="HM611" s="2"/>
      <c r="HN611" s="2"/>
      <c r="HO611" s="2"/>
      <c r="HP611" s="2"/>
      <c r="HQ611" s="2"/>
      <c r="HR611" s="2"/>
      <c r="HS611" s="2"/>
      <c r="HT611" s="2"/>
      <c r="HU611" s="2"/>
      <c r="HV611" s="2"/>
      <c r="HW611" s="2"/>
      <c r="HX611" s="2"/>
      <c r="HY611" s="2"/>
      <c r="HZ611" s="2"/>
      <c r="IA611" s="2"/>
      <c r="IB611" s="2"/>
      <c r="IC611" s="2"/>
      <c r="ID611" s="2"/>
      <c r="IE611" s="2"/>
      <c r="IF611" s="2"/>
      <c r="IG611" s="2"/>
      <c r="IH611" s="2"/>
      <c r="II611" s="2"/>
      <c r="IJ611" s="2"/>
      <c r="IK611" s="2"/>
    </row>
    <row r="612" spans="1:245" s="33" customFormat="1" ht="12.75" hidden="1" x14ac:dyDescent="0.2">
      <c r="A612" s="28"/>
      <c r="B612" s="29"/>
      <c r="C612" s="29"/>
      <c r="D612" s="29"/>
      <c r="E612" s="30"/>
      <c r="F612" s="31">
        <f>F606-F611</f>
        <v>944698</v>
      </c>
      <c r="G612" s="31">
        <f>G606-G611</f>
        <v>911544</v>
      </c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  <c r="CZ612" s="2"/>
      <c r="DA612" s="2"/>
      <c r="DB612" s="2"/>
      <c r="DC612" s="2"/>
      <c r="DD612" s="2"/>
      <c r="DE612" s="2"/>
      <c r="DF612" s="2"/>
      <c r="DG612" s="2"/>
      <c r="DH612" s="2"/>
      <c r="DI612" s="2"/>
      <c r="DJ612" s="2"/>
      <c r="DK612" s="2"/>
      <c r="DL612" s="2"/>
      <c r="DM612" s="2"/>
      <c r="DN612" s="2"/>
      <c r="DO612" s="2"/>
      <c r="DP612" s="2"/>
      <c r="DQ612" s="2"/>
      <c r="DR612" s="2"/>
      <c r="DS612" s="2"/>
      <c r="DT612" s="2"/>
      <c r="DU612" s="2"/>
      <c r="DV612" s="2"/>
      <c r="DW612" s="2"/>
      <c r="DX612" s="2"/>
      <c r="DY612" s="2"/>
      <c r="DZ612" s="2"/>
      <c r="EA612" s="2"/>
      <c r="EB612" s="2"/>
      <c r="EC612" s="2"/>
      <c r="ED612" s="2"/>
      <c r="EE612" s="2"/>
      <c r="EF612" s="2"/>
      <c r="EG612" s="2"/>
      <c r="EH612" s="2"/>
      <c r="EI612" s="2"/>
      <c r="EJ612" s="2"/>
      <c r="EK612" s="2"/>
      <c r="EL612" s="2"/>
      <c r="EM612" s="2"/>
      <c r="EN612" s="2"/>
      <c r="EO612" s="2"/>
      <c r="EP612" s="2"/>
      <c r="EQ612" s="2"/>
      <c r="ER612" s="2"/>
      <c r="ES612" s="2"/>
      <c r="ET612" s="2"/>
      <c r="EU612" s="2"/>
      <c r="EV612" s="2"/>
      <c r="EW612" s="2"/>
      <c r="EX612" s="2"/>
      <c r="EY612" s="2"/>
      <c r="EZ612" s="2"/>
      <c r="FA612" s="2"/>
      <c r="FB612" s="2"/>
      <c r="FC612" s="2"/>
      <c r="FD612" s="2"/>
      <c r="FE612" s="2"/>
      <c r="FF612" s="2"/>
      <c r="FG612" s="2"/>
      <c r="FH612" s="2"/>
      <c r="FI612" s="2"/>
      <c r="FJ612" s="2"/>
      <c r="FK612" s="2"/>
      <c r="FL612" s="2"/>
      <c r="FM612" s="2"/>
      <c r="FN612" s="2"/>
      <c r="FO612" s="2"/>
      <c r="FP612" s="2"/>
      <c r="FQ612" s="2"/>
      <c r="FR612" s="2"/>
      <c r="FS612" s="2"/>
      <c r="FT612" s="2"/>
      <c r="FU612" s="2"/>
      <c r="FV612" s="2"/>
      <c r="FW612" s="2"/>
      <c r="FX612" s="2"/>
      <c r="FY612" s="2"/>
      <c r="FZ612" s="2"/>
      <c r="GA612" s="2"/>
      <c r="GB612" s="2"/>
      <c r="GC612" s="2"/>
      <c r="GD612" s="2"/>
      <c r="GE612" s="2"/>
      <c r="GF612" s="2"/>
      <c r="GG612" s="2"/>
      <c r="GH612" s="2"/>
      <c r="GI612" s="2"/>
      <c r="GJ612" s="2"/>
      <c r="GK612" s="2"/>
      <c r="GL612" s="2"/>
      <c r="GM612" s="2"/>
      <c r="GN612" s="2"/>
      <c r="GO612" s="2"/>
      <c r="GP612" s="2"/>
      <c r="GQ612" s="2"/>
      <c r="GR612" s="2"/>
      <c r="GS612" s="2"/>
      <c r="GT612" s="2"/>
      <c r="GU612" s="2"/>
      <c r="GV612" s="2"/>
      <c r="GW612" s="2"/>
      <c r="GX612" s="2"/>
      <c r="GY612" s="2"/>
      <c r="GZ612" s="2"/>
      <c r="HA612" s="2"/>
      <c r="HB612" s="2"/>
      <c r="HC612" s="2"/>
      <c r="HD612" s="2"/>
      <c r="HE612" s="2"/>
      <c r="HF612" s="2"/>
      <c r="HG612" s="2"/>
      <c r="HH612" s="2"/>
      <c r="HI612" s="2"/>
      <c r="HJ612" s="2"/>
      <c r="HK612" s="2"/>
      <c r="HL612" s="2"/>
      <c r="HM612" s="2"/>
      <c r="HN612" s="2"/>
      <c r="HO612" s="2"/>
      <c r="HP612" s="2"/>
      <c r="HQ612" s="2"/>
      <c r="HR612" s="2"/>
      <c r="HS612" s="2"/>
      <c r="HT612" s="2"/>
      <c r="HU612" s="2"/>
      <c r="HV612" s="2"/>
      <c r="HW612" s="2"/>
      <c r="HX612" s="2"/>
      <c r="HY612" s="2"/>
      <c r="HZ612" s="2"/>
      <c r="IA612" s="2"/>
      <c r="IB612" s="2"/>
      <c r="IC612" s="2"/>
      <c r="ID612" s="2"/>
      <c r="IE612" s="2"/>
      <c r="IF612" s="2"/>
      <c r="IG612" s="2"/>
      <c r="IH612" s="2"/>
      <c r="II612" s="2"/>
      <c r="IJ612" s="2"/>
      <c r="IK612" s="2"/>
    </row>
    <row r="613" spans="1:245" s="33" customFormat="1" ht="12.75" hidden="1" x14ac:dyDescent="0.2">
      <c r="A613" s="28"/>
      <c r="B613" s="29"/>
      <c r="C613" s="29"/>
      <c r="D613" s="29"/>
      <c r="E613" s="30" t="s">
        <v>504</v>
      </c>
      <c r="F613" s="2">
        <v>942239</v>
      </c>
      <c r="G613" s="2">
        <v>942239</v>
      </c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  <c r="CZ613" s="2"/>
      <c r="DA613" s="2"/>
      <c r="DB613" s="2"/>
      <c r="DC613" s="2"/>
      <c r="DD613" s="2"/>
      <c r="DE613" s="2"/>
      <c r="DF613" s="2"/>
      <c r="DG613" s="2"/>
      <c r="DH613" s="2"/>
      <c r="DI613" s="2"/>
      <c r="DJ613" s="2"/>
      <c r="DK613" s="2"/>
      <c r="DL613" s="2"/>
      <c r="DM613" s="2"/>
      <c r="DN613" s="2"/>
      <c r="DO613" s="2"/>
      <c r="DP613" s="2"/>
      <c r="DQ613" s="2"/>
      <c r="DR613" s="2"/>
      <c r="DS613" s="2"/>
      <c r="DT613" s="2"/>
      <c r="DU613" s="2"/>
      <c r="DV613" s="2"/>
      <c r="DW613" s="2"/>
      <c r="DX613" s="2"/>
      <c r="DY613" s="2"/>
      <c r="DZ613" s="2"/>
      <c r="EA613" s="2"/>
      <c r="EB613" s="2"/>
      <c r="EC613" s="2"/>
      <c r="ED613" s="2"/>
      <c r="EE613" s="2"/>
      <c r="EF613" s="2"/>
      <c r="EG613" s="2"/>
      <c r="EH613" s="2"/>
      <c r="EI613" s="2"/>
      <c r="EJ613" s="2"/>
      <c r="EK613" s="2"/>
      <c r="EL613" s="2"/>
      <c r="EM613" s="2"/>
      <c r="EN613" s="2"/>
      <c r="EO613" s="2"/>
      <c r="EP613" s="2"/>
      <c r="EQ613" s="2"/>
      <c r="ER613" s="2"/>
      <c r="ES613" s="2"/>
      <c r="ET613" s="2"/>
      <c r="EU613" s="2"/>
      <c r="EV613" s="2"/>
      <c r="EW613" s="2"/>
      <c r="EX613" s="2"/>
      <c r="EY613" s="2"/>
      <c r="EZ613" s="2"/>
      <c r="FA613" s="2"/>
      <c r="FB613" s="2"/>
      <c r="FC613" s="2"/>
      <c r="FD613" s="2"/>
      <c r="FE613" s="2"/>
      <c r="FF613" s="2"/>
      <c r="FG613" s="2"/>
      <c r="FH613" s="2"/>
      <c r="FI613" s="2"/>
      <c r="FJ613" s="2"/>
      <c r="FK613" s="2"/>
      <c r="FL613" s="2"/>
      <c r="FM613" s="2"/>
      <c r="FN613" s="2"/>
      <c r="FO613" s="2"/>
      <c r="FP613" s="2"/>
      <c r="FQ613" s="2"/>
      <c r="FR613" s="2"/>
      <c r="FS613" s="2"/>
      <c r="FT613" s="2"/>
      <c r="FU613" s="2"/>
      <c r="FV613" s="2"/>
      <c r="FW613" s="2"/>
      <c r="FX613" s="2"/>
      <c r="FY613" s="2"/>
      <c r="FZ613" s="2"/>
      <c r="GA613" s="2"/>
      <c r="GB613" s="2"/>
      <c r="GC613" s="2"/>
      <c r="GD613" s="2"/>
      <c r="GE613" s="2"/>
      <c r="GF613" s="2"/>
      <c r="GG613" s="2"/>
      <c r="GH613" s="2"/>
      <c r="GI613" s="2"/>
      <c r="GJ613" s="2"/>
      <c r="GK613" s="2"/>
      <c r="GL613" s="2"/>
      <c r="GM613" s="2"/>
      <c r="GN613" s="2"/>
      <c r="GO613" s="2"/>
      <c r="GP613" s="2"/>
      <c r="GQ613" s="2"/>
      <c r="GR613" s="2"/>
      <c r="GS613" s="2"/>
      <c r="GT613" s="2"/>
      <c r="GU613" s="2"/>
      <c r="GV613" s="2"/>
      <c r="GW613" s="2"/>
      <c r="GX613" s="2"/>
      <c r="GY613" s="2"/>
      <c r="GZ613" s="2"/>
      <c r="HA613" s="2"/>
      <c r="HB613" s="2"/>
      <c r="HC613" s="2"/>
      <c r="HD613" s="2"/>
      <c r="HE613" s="2"/>
      <c r="HF613" s="2"/>
      <c r="HG613" s="2"/>
      <c r="HH613" s="2"/>
      <c r="HI613" s="2"/>
      <c r="HJ613" s="2"/>
      <c r="HK613" s="2"/>
      <c r="HL613" s="2"/>
      <c r="HM613" s="2"/>
      <c r="HN613" s="2"/>
      <c r="HO613" s="2"/>
      <c r="HP613" s="2"/>
      <c r="HQ613" s="2"/>
      <c r="HR613" s="2"/>
      <c r="HS613" s="2"/>
      <c r="HT613" s="2"/>
      <c r="HU613" s="2"/>
      <c r="HV613" s="2"/>
      <c r="HW613" s="2"/>
      <c r="HX613" s="2"/>
      <c r="HY613" s="2"/>
      <c r="HZ613" s="2"/>
      <c r="IA613" s="2"/>
      <c r="IB613" s="2"/>
      <c r="IC613" s="2"/>
      <c r="ID613" s="2"/>
      <c r="IE613" s="2"/>
      <c r="IF613" s="2"/>
      <c r="IG613" s="2"/>
      <c r="IH613" s="2"/>
      <c r="II613" s="2"/>
      <c r="IJ613" s="2"/>
      <c r="IK613" s="2"/>
    </row>
    <row r="614" spans="1:245" s="33" customFormat="1" ht="12.75" hidden="1" x14ac:dyDescent="0.2">
      <c r="A614" s="28"/>
      <c r="B614" s="29"/>
      <c r="C614" s="29"/>
      <c r="D614" s="29"/>
      <c r="E614" s="30"/>
      <c r="F614" s="31">
        <f>F606-F613</f>
        <v>2611</v>
      </c>
      <c r="G614" s="31">
        <f>G606-G613</f>
        <v>-30543</v>
      </c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  <c r="CZ614" s="2"/>
      <c r="DA614" s="2"/>
      <c r="DB614" s="2"/>
      <c r="DC614" s="2"/>
      <c r="DD614" s="2"/>
      <c r="DE614" s="2"/>
      <c r="DF614" s="2"/>
      <c r="DG614" s="2"/>
      <c r="DH614" s="2"/>
      <c r="DI614" s="2"/>
      <c r="DJ614" s="2"/>
      <c r="DK614" s="2"/>
      <c r="DL614" s="2"/>
      <c r="DM614" s="2"/>
      <c r="DN614" s="2"/>
      <c r="DO614" s="2"/>
      <c r="DP614" s="2"/>
      <c r="DQ614" s="2"/>
      <c r="DR614" s="2"/>
      <c r="DS614" s="2"/>
      <c r="DT614" s="2"/>
      <c r="DU614" s="2"/>
      <c r="DV614" s="2"/>
      <c r="DW614" s="2"/>
      <c r="DX614" s="2"/>
      <c r="DY614" s="2"/>
      <c r="DZ614" s="2"/>
      <c r="EA614" s="2"/>
      <c r="EB614" s="2"/>
      <c r="EC614" s="2"/>
      <c r="ED614" s="2"/>
      <c r="EE614" s="2"/>
      <c r="EF614" s="2"/>
      <c r="EG614" s="2"/>
      <c r="EH614" s="2"/>
      <c r="EI614" s="2"/>
      <c r="EJ614" s="2"/>
      <c r="EK614" s="2"/>
      <c r="EL614" s="2"/>
      <c r="EM614" s="2"/>
      <c r="EN614" s="2"/>
      <c r="EO614" s="2"/>
      <c r="EP614" s="2"/>
      <c r="EQ614" s="2"/>
      <c r="ER614" s="2"/>
      <c r="ES614" s="2"/>
      <c r="ET614" s="2"/>
      <c r="EU614" s="2"/>
      <c r="EV614" s="2"/>
      <c r="EW614" s="2"/>
      <c r="EX614" s="2"/>
      <c r="EY614" s="2"/>
      <c r="EZ614" s="2"/>
      <c r="FA614" s="2"/>
      <c r="FB614" s="2"/>
      <c r="FC614" s="2"/>
      <c r="FD614" s="2"/>
      <c r="FE614" s="2"/>
      <c r="FF614" s="2"/>
      <c r="FG614" s="2"/>
      <c r="FH614" s="2"/>
      <c r="FI614" s="2"/>
      <c r="FJ614" s="2"/>
      <c r="FK614" s="2"/>
      <c r="FL614" s="2"/>
      <c r="FM614" s="2"/>
      <c r="FN614" s="2"/>
      <c r="FO614" s="2"/>
      <c r="FP614" s="2"/>
      <c r="FQ614" s="2"/>
      <c r="FR614" s="2"/>
      <c r="FS614" s="2"/>
      <c r="FT614" s="2"/>
      <c r="FU614" s="2"/>
      <c r="FV614" s="2"/>
      <c r="FW614" s="2"/>
      <c r="FX614" s="2"/>
      <c r="FY614" s="2"/>
      <c r="FZ614" s="2"/>
      <c r="GA614" s="2"/>
      <c r="GB614" s="2"/>
      <c r="GC614" s="2"/>
      <c r="GD614" s="2"/>
      <c r="GE614" s="2"/>
      <c r="GF614" s="2"/>
      <c r="GG614" s="2"/>
      <c r="GH614" s="2"/>
      <c r="GI614" s="2"/>
      <c r="GJ614" s="2"/>
      <c r="GK614" s="2"/>
      <c r="GL614" s="2"/>
      <c r="GM614" s="2"/>
      <c r="GN614" s="2"/>
      <c r="GO614" s="2"/>
      <c r="GP614" s="2"/>
      <c r="GQ614" s="2"/>
      <c r="GR614" s="2"/>
      <c r="GS614" s="2"/>
      <c r="GT614" s="2"/>
      <c r="GU614" s="2"/>
      <c r="GV614" s="2"/>
      <c r="GW614" s="2"/>
      <c r="GX614" s="2"/>
      <c r="GY614" s="2"/>
      <c r="GZ614" s="2"/>
      <c r="HA614" s="2"/>
      <c r="HB614" s="2"/>
      <c r="HC614" s="2"/>
      <c r="HD614" s="2"/>
      <c r="HE614" s="2"/>
      <c r="HF614" s="2"/>
      <c r="HG614" s="2"/>
      <c r="HH614" s="2"/>
      <c r="HI614" s="2"/>
      <c r="HJ614" s="2"/>
      <c r="HK614" s="2"/>
      <c r="HL614" s="2"/>
      <c r="HM614" s="2"/>
      <c r="HN614" s="2"/>
      <c r="HO614" s="2"/>
      <c r="HP614" s="2"/>
      <c r="HQ614" s="2"/>
      <c r="HR614" s="2"/>
      <c r="HS614" s="2"/>
      <c r="HT614" s="2"/>
      <c r="HU614" s="2"/>
      <c r="HV614" s="2"/>
      <c r="HW614" s="2"/>
      <c r="HX614" s="2"/>
      <c r="HY614" s="2"/>
      <c r="HZ614" s="2"/>
      <c r="IA614" s="2"/>
      <c r="IB614" s="2"/>
      <c r="IC614" s="2"/>
      <c r="ID614" s="2"/>
      <c r="IE614" s="2"/>
      <c r="IF614" s="2"/>
      <c r="IG614" s="2"/>
      <c r="IH614" s="2"/>
      <c r="II614" s="2"/>
      <c r="IJ614" s="2"/>
      <c r="IK614" s="2"/>
    </row>
    <row r="615" spans="1:245" s="33" customFormat="1" ht="12.75" hidden="1" x14ac:dyDescent="0.2">
      <c r="A615" s="28"/>
      <c r="B615" s="29"/>
      <c r="C615" s="29"/>
      <c r="D615" s="29"/>
      <c r="E615" s="30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  <c r="CZ615" s="2"/>
      <c r="DA615" s="2"/>
      <c r="DB615" s="2"/>
      <c r="DC615" s="2"/>
      <c r="DD615" s="2"/>
      <c r="DE615" s="2"/>
      <c r="DF615" s="2"/>
      <c r="DG615" s="2"/>
      <c r="DH615" s="2"/>
      <c r="DI615" s="2"/>
      <c r="DJ615" s="2"/>
      <c r="DK615" s="2"/>
      <c r="DL615" s="2"/>
      <c r="DM615" s="2"/>
      <c r="DN615" s="2"/>
      <c r="DO615" s="2"/>
      <c r="DP615" s="2"/>
      <c r="DQ615" s="2"/>
      <c r="DR615" s="2"/>
      <c r="DS615" s="2"/>
      <c r="DT615" s="2"/>
      <c r="DU615" s="2"/>
      <c r="DV615" s="2"/>
      <c r="DW615" s="2"/>
      <c r="DX615" s="2"/>
      <c r="DY615" s="2"/>
      <c r="DZ615" s="2"/>
      <c r="EA615" s="2"/>
      <c r="EB615" s="2"/>
      <c r="EC615" s="2"/>
      <c r="ED615" s="2"/>
      <c r="EE615" s="2"/>
      <c r="EF615" s="2"/>
      <c r="EG615" s="2"/>
      <c r="EH615" s="2"/>
      <c r="EI615" s="2"/>
      <c r="EJ615" s="2"/>
      <c r="EK615" s="2"/>
      <c r="EL615" s="2"/>
      <c r="EM615" s="2"/>
      <c r="EN615" s="2"/>
      <c r="EO615" s="2"/>
      <c r="EP615" s="2"/>
      <c r="EQ615" s="2"/>
      <c r="ER615" s="2"/>
      <c r="ES615" s="2"/>
      <c r="ET615" s="2"/>
      <c r="EU615" s="2"/>
      <c r="EV615" s="2"/>
      <c r="EW615" s="2"/>
      <c r="EX615" s="2"/>
      <c r="EY615" s="2"/>
      <c r="EZ615" s="2"/>
      <c r="FA615" s="2"/>
      <c r="FB615" s="2"/>
      <c r="FC615" s="2"/>
      <c r="FD615" s="2"/>
      <c r="FE615" s="2"/>
      <c r="FF615" s="2"/>
      <c r="FG615" s="2"/>
      <c r="FH615" s="2"/>
      <c r="FI615" s="2"/>
      <c r="FJ615" s="2"/>
      <c r="FK615" s="2"/>
      <c r="FL615" s="2"/>
      <c r="FM615" s="2"/>
      <c r="FN615" s="2"/>
      <c r="FO615" s="2"/>
      <c r="FP615" s="2"/>
      <c r="FQ615" s="2"/>
      <c r="FR615" s="2"/>
      <c r="FS615" s="2"/>
      <c r="FT615" s="2"/>
      <c r="FU615" s="2"/>
      <c r="FV615" s="2"/>
      <c r="FW615" s="2"/>
      <c r="FX615" s="2"/>
      <c r="FY615" s="2"/>
      <c r="FZ615" s="2"/>
      <c r="GA615" s="2"/>
      <c r="GB615" s="2"/>
      <c r="GC615" s="2"/>
      <c r="GD615" s="2"/>
      <c r="GE615" s="2"/>
      <c r="GF615" s="2"/>
      <c r="GG615" s="2"/>
      <c r="GH615" s="2"/>
      <c r="GI615" s="2"/>
      <c r="GJ615" s="2"/>
      <c r="GK615" s="2"/>
      <c r="GL615" s="2"/>
      <c r="GM615" s="2"/>
      <c r="GN615" s="2"/>
      <c r="GO615" s="2"/>
      <c r="GP615" s="2"/>
      <c r="GQ615" s="2"/>
      <c r="GR615" s="2"/>
      <c r="GS615" s="2"/>
      <c r="GT615" s="2"/>
      <c r="GU615" s="2"/>
      <c r="GV615" s="2"/>
      <c r="GW615" s="2"/>
      <c r="GX615" s="2"/>
      <c r="GY615" s="2"/>
      <c r="GZ615" s="2"/>
      <c r="HA615" s="2"/>
      <c r="HB615" s="2"/>
      <c r="HC615" s="2"/>
      <c r="HD615" s="2"/>
      <c r="HE615" s="2"/>
      <c r="HF615" s="2"/>
      <c r="HG615" s="2"/>
      <c r="HH615" s="2"/>
      <c r="HI615" s="2"/>
      <c r="HJ615" s="2"/>
      <c r="HK615" s="2"/>
      <c r="HL615" s="2"/>
      <c r="HM615" s="2"/>
      <c r="HN615" s="2"/>
      <c r="HO615" s="2"/>
      <c r="HP615" s="2"/>
      <c r="HQ615" s="2"/>
      <c r="HR615" s="2"/>
      <c r="HS615" s="2"/>
      <c r="HT615" s="2"/>
      <c r="HU615" s="2"/>
      <c r="HV615" s="2"/>
      <c r="HW615" s="2"/>
      <c r="HX615" s="2"/>
      <c r="HY615" s="2"/>
      <c r="HZ615" s="2"/>
      <c r="IA615" s="2"/>
      <c r="IB615" s="2"/>
      <c r="IC615" s="2"/>
      <c r="ID615" s="2"/>
      <c r="IE615" s="2"/>
      <c r="IF615" s="2"/>
      <c r="IG615" s="2"/>
      <c r="IH615" s="2"/>
      <c r="II615" s="2"/>
      <c r="IJ615" s="2"/>
      <c r="IK615" s="2"/>
    </row>
    <row r="616" spans="1:245" s="33" customFormat="1" ht="12.75" hidden="1" x14ac:dyDescent="0.2">
      <c r="A616" s="28"/>
      <c r="B616" s="29"/>
      <c r="C616" s="29"/>
      <c r="D616" s="29"/>
      <c r="E616" s="30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  <c r="CZ616" s="2"/>
      <c r="DA616" s="2"/>
      <c r="DB616" s="2"/>
      <c r="DC616" s="2"/>
      <c r="DD616" s="2"/>
      <c r="DE616" s="2"/>
      <c r="DF616" s="2"/>
      <c r="DG616" s="2"/>
      <c r="DH616" s="2"/>
      <c r="DI616" s="2"/>
      <c r="DJ616" s="2"/>
      <c r="DK616" s="2"/>
      <c r="DL616" s="2"/>
      <c r="DM616" s="2"/>
      <c r="DN616" s="2"/>
      <c r="DO616" s="2"/>
      <c r="DP616" s="2"/>
      <c r="DQ616" s="2"/>
      <c r="DR616" s="2"/>
      <c r="DS616" s="2"/>
      <c r="DT616" s="2"/>
      <c r="DU616" s="2"/>
      <c r="DV616" s="2"/>
      <c r="DW616" s="2"/>
      <c r="DX616" s="2"/>
      <c r="DY616" s="2"/>
      <c r="DZ616" s="2"/>
      <c r="EA616" s="2"/>
      <c r="EB616" s="2"/>
      <c r="EC616" s="2"/>
      <c r="ED616" s="2"/>
      <c r="EE616" s="2"/>
      <c r="EF616" s="2"/>
      <c r="EG616" s="2"/>
      <c r="EH616" s="2"/>
      <c r="EI616" s="2"/>
      <c r="EJ616" s="2"/>
      <c r="EK616" s="2"/>
      <c r="EL616" s="2"/>
      <c r="EM616" s="2"/>
      <c r="EN616" s="2"/>
      <c r="EO616" s="2"/>
      <c r="EP616" s="2"/>
      <c r="EQ616" s="2"/>
      <c r="ER616" s="2"/>
      <c r="ES616" s="2"/>
      <c r="ET616" s="2"/>
      <c r="EU616" s="2"/>
      <c r="EV616" s="2"/>
      <c r="EW616" s="2"/>
      <c r="EX616" s="2"/>
      <c r="EY616" s="2"/>
      <c r="EZ616" s="2"/>
      <c r="FA616" s="2"/>
      <c r="FB616" s="2"/>
      <c r="FC616" s="2"/>
      <c r="FD616" s="2"/>
      <c r="FE616" s="2"/>
      <c r="FF616" s="2"/>
      <c r="FG616" s="2"/>
      <c r="FH616" s="2"/>
      <c r="FI616" s="2"/>
      <c r="FJ616" s="2"/>
      <c r="FK616" s="2"/>
      <c r="FL616" s="2"/>
      <c r="FM616" s="2"/>
      <c r="FN616" s="2"/>
      <c r="FO616" s="2"/>
      <c r="FP616" s="2"/>
      <c r="FQ616" s="2"/>
      <c r="FR616" s="2"/>
      <c r="FS616" s="2"/>
      <c r="FT616" s="2"/>
      <c r="FU616" s="2"/>
      <c r="FV616" s="2"/>
      <c r="FW616" s="2"/>
      <c r="FX616" s="2"/>
      <c r="FY616" s="2"/>
      <c r="FZ616" s="2"/>
      <c r="GA616" s="2"/>
      <c r="GB616" s="2"/>
      <c r="GC616" s="2"/>
      <c r="GD616" s="2"/>
      <c r="GE616" s="2"/>
      <c r="GF616" s="2"/>
      <c r="GG616" s="2"/>
      <c r="GH616" s="2"/>
      <c r="GI616" s="2"/>
      <c r="GJ616" s="2"/>
      <c r="GK616" s="2"/>
      <c r="GL616" s="2"/>
      <c r="GM616" s="2"/>
      <c r="GN616" s="2"/>
      <c r="GO616" s="2"/>
      <c r="GP616" s="2"/>
      <c r="GQ616" s="2"/>
      <c r="GR616" s="2"/>
      <c r="GS616" s="2"/>
      <c r="GT616" s="2"/>
      <c r="GU616" s="2"/>
      <c r="GV616" s="2"/>
      <c r="GW616" s="2"/>
      <c r="GX616" s="2"/>
      <c r="GY616" s="2"/>
      <c r="GZ616" s="2"/>
      <c r="HA616" s="2"/>
      <c r="HB616" s="2"/>
      <c r="HC616" s="2"/>
      <c r="HD616" s="2"/>
      <c r="HE616" s="2"/>
      <c r="HF616" s="2"/>
      <c r="HG616" s="2"/>
      <c r="HH616" s="2"/>
      <c r="HI616" s="2"/>
      <c r="HJ616" s="2"/>
      <c r="HK616" s="2"/>
      <c r="HL616" s="2"/>
      <c r="HM616" s="2"/>
      <c r="HN616" s="2"/>
      <c r="HO616" s="2"/>
      <c r="HP616" s="2"/>
      <c r="HQ616" s="2"/>
      <c r="HR616" s="2"/>
      <c r="HS616" s="2"/>
      <c r="HT616" s="2"/>
      <c r="HU616" s="2"/>
      <c r="HV616" s="2"/>
      <c r="HW616" s="2"/>
      <c r="HX616" s="2"/>
      <c r="HY616" s="2"/>
      <c r="HZ616" s="2"/>
      <c r="IA616" s="2"/>
      <c r="IB616" s="2"/>
      <c r="IC616" s="2"/>
      <c r="ID616" s="2"/>
      <c r="IE616" s="2"/>
      <c r="IF616" s="2"/>
      <c r="IG616" s="2"/>
      <c r="IH616" s="2"/>
      <c r="II616" s="2"/>
      <c r="IJ616" s="2"/>
      <c r="IK616" s="2"/>
    </row>
    <row r="617" spans="1:245" s="33" customFormat="1" ht="12.75" hidden="1" x14ac:dyDescent="0.2">
      <c r="A617" s="28"/>
      <c r="B617" s="29"/>
      <c r="C617" s="29"/>
      <c r="D617" s="29"/>
      <c r="E617" s="30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  <c r="CZ617" s="2"/>
      <c r="DA617" s="2"/>
      <c r="DB617" s="2"/>
      <c r="DC617" s="2"/>
      <c r="DD617" s="2"/>
      <c r="DE617" s="2"/>
      <c r="DF617" s="2"/>
      <c r="DG617" s="2"/>
      <c r="DH617" s="2"/>
      <c r="DI617" s="2"/>
      <c r="DJ617" s="2"/>
      <c r="DK617" s="2"/>
      <c r="DL617" s="2"/>
      <c r="DM617" s="2"/>
      <c r="DN617" s="2"/>
      <c r="DO617" s="2"/>
      <c r="DP617" s="2"/>
      <c r="DQ617" s="2"/>
      <c r="DR617" s="2"/>
      <c r="DS617" s="2"/>
      <c r="DT617" s="2"/>
      <c r="DU617" s="2"/>
      <c r="DV617" s="2"/>
      <c r="DW617" s="2"/>
      <c r="DX617" s="2"/>
      <c r="DY617" s="2"/>
      <c r="DZ617" s="2"/>
      <c r="EA617" s="2"/>
      <c r="EB617" s="2"/>
      <c r="EC617" s="2"/>
      <c r="ED617" s="2"/>
      <c r="EE617" s="2"/>
      <c r="EF617" s="2"/>
      <c r="EG617" s="2"/>
      <c r="EH617" s="2"/>
      <c r="EI617" s="2"/>
      <c r="EJ617" s="2"/>
      <c r="EK617" s="2"/>
      <c r="EL617" s="2"/>
      <c r="EM617" s="2"/>
      <c r="EN617" s="2"/>
      <c r="EO617" s="2"/>
      <c r="EP617" s="2"/>
      <c r="EQ617" s="2"/>
      <c r="ER617" s="2"/>
      <c r="ES617" s="2"/>
      <c r="ET617" s="2"/>
      <c r="EU617" s="2"/>
      <c r="EV617" s="2"/>
      <c r="EW617" s="2"/>
      <c r="EX617" s="2"/>
      <c r="EY617" s="2"/>
      <c r="EZ617" s="2"/>
      <c r="FA617" s="2"/>
      <c r="FB617" s="2"/>
      <c r="FC617" s="2"/>
      <c r="FD617" s="2"/>
      <c r="FE617" s="2"/>
      <c r="FF617" s="2"/>
      <c r="FG617" s="2"/>
      <c r="FH617" s="2"/>
      <c r="FI617" s="2"/>
      <c r="FJ617" s="2"/>
      <c r="FK617" s="2"/>
      <c r="FL617" s="2"/>
      <c r="FM617" s="2"/>
      <c r="FN617" s="2"/>
      <c r="FO617" s="2"/>
      <c r="FP617" s="2"/>
      <c r="FQ617" s="2"/>
      <c r="FR617" s="2"/>
      <c r="FS617" s="2"/>
      <c r="FT617" s="2"/>
      <c r="FU617" s="2"/>
      <c r="FV617" s="2"/>
      <c r="FW617" s="2"/>
      <c r="FX617" s="2"/>
      <c r="FY617" s="2"/>
      <c r="FZ617" s="2"/>
      <c r="GA617" s="2"/>
      <c r="GB617" s="2"/>
      <c r="GC617" s="2"/>
      <c r="GD617" s="2"/>
      <c r="GE617" s="2"/>
      <c r="GF617" s="2"/>
      <c r="GG617" s="2"/>
      <c r="GH617" s="2"/>
      <c r="GI617" s="2"/>
      <c r="GJ617" s="2"/>
      <c r="GK617" s="2"/>
      <c r="GL617" s="2"/>
      <c r="GM617" s="2"/>
      <c r="GN617" s="2"/>
      <c r="GO617" s="2"/>
      <c r="GP617" s="2"/>
      <c r="GQ617" s="2"/>
      <c r="GR617" s="2"/>
      <c r="GS617" s="2"/>
      <c r="GT617" s="2"/>
      <c r="GU617" s="2"/>
      <c r="GV617" s="2"/>
      <c r="GW617" s="2"/>
      <c r="GX617" s="2"/>
      <c r="GY617" s="2"/>
      <c r="GZ617" s="2"/>
      <c r="HA617" s="2"/>
      <c r="HB617" s="2"/>
      <c r="HC617" s="2"/>
      <c r="HD617" s="2"/>
      <c r="HE617" s="2"/>
      <c r="HF617" s="2"/>
      <c r="HG617" s="2"/>
      <c r="HH617" s="2"/>
      <c r="HI617" s="2"/>
      <c r="HJ617" s="2"/>
      <c r="HK617" s="2"/>
      <c r="HL617" s="2"/>
      <c r="HM617" s="2"/>
      <c r="HN617" s="2"/>
      <c r="HO617" s="2"/>
      <c r="HP617" s="2"/>
      <c r="HQ617" s="2"/>
      <c r="HR617" s="2"/>
      <c r="HS617" s="2"/>
      <c r="HT617" s="2"/>
      <c r="HU617" s="2"/>
      <c r="HV617" s="2"/>
      <c r="HW617" s="2"/>
      <c r="HX617" s="2"/>
      <c r="HY617" s="2"/>
      <c r="HZ617" s="2"/>
      <c r="IA617" s="2"/>
      <c r="IB617" s="2"/>
      <c r="IC617" s="2"/>
      <c r="ID617" s="2"/>
      <c r="IE617" s="2"/>
      <c r="IF617" s="2"/>
      <c r="IG617" s="2"/>
      <c r="IH617" s="2"/>
      <c r="II617" s="2"/>
      <c r="IJ617" s="2"/>
      <c r="IK617" s="2"/>
    </row>
    <row r="618" spans="1:245" s="33" customFormat="1" ht="12.75" x14ac:dyDescent="0.2">
      <c r="A618" s="28"/>
      <c r="B618" s="29"/>
      <c r="C618" s="29"/>
      <c r="D618" s="29"/>
      <c r="E618" s="30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  <c r="CZ618" s="2"/>
      <c r="DA618" s="2"/>
      <c r="DB618" s="2"/>
      <c r="DC618" s="2"/>
      <c r="DD618" s="2"/>
      <c r="DE618" s="2"/>
      <c r="DF618" s="2"/>
      <c r="DG618" s="2"/>
      <c r="DH618" s="2"/>
      <c r="DI618" s="2"/>
      <c r="DJ618" s="2"/>
      <c r="DK618" s="2"/>
      <c r="DL618" s="2"/>
      <c r="DM618" s="2"/>
      <c r="DN618" s="2"/>
      <c r="DO618" s="2"/>
      <c r="DP618" s="2"/>
      <c r="DQ618" s="2"/>
      <c r="DR618" s="2"/>
      <c r="DS618" s="2"/>
      <c r="DT618" s="2"/>
      <c r="DU618" s="2"/>
      <c r="DV618" s="2"/>
      <c r="DW618" s="2"/>
      <c r="DX618" s="2"/>
      <c r="DY618" s="2"/>
      <c r="DZ618" s="2"/>
      <c r="EA618" s="2"/>
      <c r="EB618" s="2"/>
      <c r="EC618" s="2"/>
      <c r="ED618" s="2"/>
      <c r="EE618" s="2"/>
      <c r="EF618" s="2"/>
      <c r="EG618" s="2"/>
      <c r="EH618" s="2"/>
      <c r="EI618" s="2"/>
      <c r="EJ618" s="2"/>
      <c r="EK618" s="2"/>
      <c r="EL618" s="2"/>
      <c r="EM618" s="2"/>
      <c r="EN618" s="2"/>
      <c r="EO618" s="2"/>
      <c r="EP618" s="2"/>
      <c r="EQ618" s="2"/>
      <c r="ER618" s="2"/>
      <c r="ES618" s="2"/>
      <c r="ET618" s="2"/>
      <c r="EU618" s="2"/>
      <c r="EV618" s="2"/>
      <c r="EW618" s="2"/>
      <c r="EX618" s="2"/>
      <c r="EY618" s="2"/>
      <c r="EZ618" s="2"/>
      <c r="FA618" s="2"/>
      <c r="FB618" s="2"/>
      <c r="FC618" s="2"/>
      <c r="FD618" s="2"/>
      <c r="FE618" s="2"/>
      <c r="FF618" s="2"/>
      <c r="FG618" s="2"/>
      <c r="FH618" s="2"/>
      <c r="FI618" s="2"/>
      <c r="FJ618" s="2"/>
      <c r="FK618" s="2"/>
      <c r="FL618" s="2"/>
      <c r="FM618" s="2"/>
      <c r="FN618" s="2"/>
      <c r="FO618" s="2"/>
      <c r="FP618" s="2"/>
      <c r="FQ618" s="2"/>
      <c r="FR618" s="2"/>
      <c r="FS618" s="2"/>
      <c r="FT618" s="2"/>
      <c r="FU618" s="2"/>
      <c r="FV618" s="2"/>
      <c r="FW618" s="2"/>
      <c r="FX618" s="2"/>
      <c r="FY618" s="2"/>
      <c r="FZ618" s="2"/>
      <c r="GA618" s="2"/>
      <c r="GB618" s="2"/>
      <c r="GC618" s="2"/>
      <c r="GD618" s="2"/>
      <c r="GE618" s="2"/>
      <c r="GF618" s="2"/>
      <c r="GG618" s="2"/>
      <c r="GH618" s="2"/>
      <c r="GI618" s="2"/>
      <c r="GJ618" s="2"/>
      <c r="GK618" s="2"/>
      <c r="GL618" s="2"/>
      <c r="GM618" s="2"/>
      <c r="GN618" s="2"/>
      <c r="GO618" s="2"/>
      <c r="GP618" s="2"/>
      <c r="GQ618" s="2"/>
      <c r="GR618" s="2"/>
      <c r="GS618" s="2"/>
      <c r="GT618" s="2"/>
      <c r="GU618" s="2"/>
      <c r="GV618" s="2"/>
      <c r="GW618" s="2"/>
      <c r="GX618" s="2"/>
      <c r="GY618" s="2"/>
      <c r="GZ618" s="2"/>
      <c r="HA618" s="2"/>
      <c r="HB618" s="2"/>
      <c r="HC618" s="2"/>
      <c r="HD618" s="2"/>
      <c r="HE618" s="2"/>
      <c r="HF618" s="2"/>
      <c r="HG618" s="2"/>
      <c r="HH618" s="2"/>
      <c r="HI618" s="2"/>
      <c r="HJ618" s="2"/>
      <c r="HK618" s="2"/>
      <c r="HL618" s="2"/>
      <c r="HM618" s="2"/>
      <c r="HN618" s="2"/>
      <c r="HO618" s="2"/>
      <c r="HP618" s="2"/>
      <c r="HQ618" s="2"/>
      <c r="HR618" s="2"/>
      <c r="HS618" s="2"/>
      <c r="HT618" s="2"/>
      <c r="HU618" s="2"/>
      <c r="HV618" s="2"/>
      <c r="HW618" s="2"/>
      <c r="HX618" s="2"/>
      <c r="HY618" s="2"/>
      <c r="HZ618" s="2"/>
      <c r="IA618" s="2"/>
      <c r="IB618" s="2"/>
      <c r="IC618" s="2"/>
      <c r="ID618" s="2"/>
      <c r="IE618" s="2"/>
      <c r="IF618" s="2"/>
      <c r="IG618" s="2"/>
      <c r="IH618" s="2"/>
      <c r="II618" s="2"/>
      <c r="IJ618" s="2"/>
      <c r="IK618" s="2"/>
    </row>
    <row r="619" spans="1:245" s="33" customFormat="1" ht="12.75" x14ac:dyDescent="0.2">
      <c r="A619" s="28"/>
      <c r="B619" s="29"/>
      <c r="C619" s="29"/>
      <c r="D619" s="29"/>
      <c r="E619" s="30" t="s">
        <v>550</v>
      </c>
      <c r="F619" s="2">
        <v>29524</v>
      </c>
      <c r="G619" s="2">
        <v>57084</v>
      </c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  <c r="CZ619" s="2"/>
      <c r="DA619" s="2"/>
      <c r="DB619" s="2"/>
      <c r="DC619" s="2"/>
      <c r="DD619" s="2"/>
      <c r="DE619" s="2"/>
      <c r="DF619" s="2"/>
      <c r="DG619" s="2"/>
      <c r="DH619" s="2"/>
      <c r="DI619" s="2"/>
      <c r="DJ619" s="2"/>
      <c r="DK619" s="2"/>
      <c r="DL619" s="2"/>
      <c r="DM619" s="2"/>
      <c r="DN619" s="2"/>
      <c r="DO619" s="2"/>
      <c r="DP619" s="2"/>
      <c r="DQ619" s="2"/>
      <c r="DR619" s="2"/>
      <c r="DS619" s="2"/>
      <c r="DT619" s="2"/>
      <c r="DU619" s="2"/>
      <c r="DV619" s="2"/>
      <c r="DW619" s="2"/>
      <c r="DX619" s="2"/>
      <c r="DY619" s="2"/>
      <c r="DZ619" s="2"/>
      <c r="EA619" s="2"/>
      <c r="EB619" s="2"/>
      <c r="EC619" s="2"/>
      <c r="ED619" s="2"/>
      <c r="EE619" s="2"/>
      <c r="EF619" s="2"/>
      <c r="EG619" s="2"/>
      <c r="EH619" s="2"/>
      <c r="EI619" s="2"/>
      <c r="EJ619" s="2"/>
      <c r="EK619" s="2"/>
      <c r="EL619" s="2"/>
      <c r="EM619" s="2"/>
      <c r="EN619" s="2"/>
      <c r="EO619" s="2"/>
      <c r="EP619" s="2"/>
      <c r="EQ619" s="2"/>
      <c r="ER619" s="2"/>
      <c r="ES619" s="2"/>
      <c r="ET619" s="2"/>
      <c r="EU619" s="2"/>
      <c r="EV619" s="2"/>
      <c r="EW619" s="2"/>
      <c r="EX619" s="2"/>
      <c r="EY619" s="2"/>
      <c r="EZ619" s="2"/>
      <c r="FA619" s="2"/>
      <c r="FB619" s="2"/>
      <c r="FC619" s="2"/>
      <c r="FD619" s="2"/>
      <c r="FE619" s="2"/>
      <c r="FF619" s="2"/>
      <c r="FG619" s="2"/>
      <c r="FH619" s="2"/>
      <c r="FI619" s="2"/>
      <c r="FJ619" s="2"/>
      <c r="FK619" s="2"/>
      <c r="FL619" s="2"/>
      <c r="FM619" s="2"/>
      <c r="FN619" s="2"/>
      <c r="FO619" s="2"/>
      <c r="FP619" s="2"/>
      <c r="FQ619" s="2"/>
      <c r="FR619" s="2"/>
      <c r="FS619" s="2"/>
      <c r="FT619" s="2"/>
      <c r="FU619" s="2"/>
      <c r="FV619" s="2"/>
      <c r="FW619" s="2"/>
      <c r="FX619" s="2"/>
      <c r="FY619" s="2"/>
      <c r="FZ619" s="2"/>
      <c r="GA619" s="2"/>
      <c r="GB619" s="2"/>
      <c r="GC619" s="2"/>
      <c r="GD619" s="2"/>
      <c r="GE619" s="2"/>
      <c r="GF619" s="2"/>
      <c r="GG619" s="2"/>
      <c r="GH619" s="2"/>
      <c r="GI619" s="2"/>
      <c r="GJ619" s="2"/>
      <c r="GK619" s="2"/>
      <c r="GL619" s="2"/>
      <c r="GM619" s="2"/>
      <c r="GN619" s="2"/>
      <c r="GO619" s="2"/>
      <c r="GP619" s="2"/>
      <c r="GQ619" s="2"/>
      <c r="GR619" s="2"/>
      <c r="GS619" s="2"/>
      <c r="GT619" s="2"/>
      <c r="GU619" s="2"/>
      <c r="GV619" s="2"/>
      <c r="GW619" s="2"/>
      <c r="GX619" s="2"/>
      <c r="GY619" s="2"/>
      <c r="GZ619" s="2"/>
      <c r="HA619" s="2"/>
      <c r="HB619" s="2"/>
      <c r="HC619" s="2"/>
      <c r="HD619" s="2"/>
      <c r="HE619" s="2"/>
      <c r="HF619" s="2"/>
      <c r="HG619" s="2"/>
      <c r="HH619" s="2"/>
      <c r="HI619" s="2"/>
      <c r="HJ619" s="2"/>
      <c r="HK619" s="2"/>
      <c r="HL619" s="2"/>
      <c r="HM619" s="2"/>
      <c r="HN619" s="2"/>
      <c r="HO619" s="2"/>
      <c r="HP619" s="2"/>
      <c r="HQ619" s="2"/>
      <c r="HR619" s="2"/>
      <c r="HS619" s="2"/>
      <c r="HT619" s="2"/>
      <c r="HU619" s="2"/>
      <c r="HV619" s="2"/>
      <c r="HW619" s="2"/>
      <c r="HX619" s="2"/>
      <c r="HY619" s="2"/>
      <c r="HZ619" s="2"/>
      <c r="IA619" s="2"/>
      <c r="IB619" s="2"/>
      <c r="IC619" s="2"/>
      <c r="ID619" s="2"/>
      <c r="IE619" s="2"/>
      <c r="IF619" s="2"/>
      <c r="IG619" s="2"/>
      <c r="IH619" s="2"/>
      <c r="II619" s="2"/>
      <c r="IJ619" s="2"/>
      <c r="IK619" s="2"/>
    </row>
    <row r="620" spans="1:245" s="33" customFormat="1" ht="12.75" x14ac:dyDescent="0.2">
      <c r="A620" s="28"/>
      <c r="B620" s="29"/>
      <c r="C620" s="29"/>
      <c r="D620" s="29"/>
      <c r="E620" s="30"/>
      <c r="F620" s="31">
        <f>F606+F619</f>
        <v>974374</v>
      </c>
      <c r="G620" s="31">
        <f>G606+G619</f>
        <v>968780</v>
      </c>
      <c r="H620" s="31"/>
      <c r="I620" s="31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  <c r="CZ620" s="2"/>
      <c r="DA620" s="2"/>
      <c r="DB620" s="2"/>
      <c r="DC620" s="2"/>
      <c r="DD620" s="2"/>
      <c r="DE620" s="2"/>
      <c r="DF620" s="2"/>
      <c r="DG620" s="2"/>
      <c r="DH620" s="2"/>
      <c r="DI620" s="2"/>
      <c r="DJ620" s="2"/>
      <c r="DK620" s="2"/>
      <c r="DL620" s="2"/>
      <c r="DM620" s="2"/>
      <c r="DN620" s="2"/>
      <c r="DO620" s="2"/>
      <c r="DP620" s="2"/>
      <c r="DQ620" s="2"/>
      <c r="DR620" s="2"/>
      <c r="DS620" s="2"/>
      <c r="DT620" s="2"/>
      <c r="DU620" s="2"/>
      <c r="DV620" s="2"/>
      <c r="DW620" s="2"/>
      <c r="DX620" s="2"/>
      <c r="DY620" s="2"/>
      <c r="DZ620" s="2"/>
      <c r="EA620" s="2"/>
      <c r="EB620" s="2"/>
      <c r="EC620" s="2"/>
      <c r="ED620" s="2"/>
      <c r="EE620" s="2"/>
      <c r="EF620" s="2"/>
      <c r="EG620" s="2"/>
      <c r="EH620" s="2"/>
      <c r="EI620" s="2"/>
      <c r="EJ620" s="2"/>
      <c r="EK620" s="2"/>
      <c r="EL620" s="2"/>
      <c r="EM620" s="2"/>
      <c r="EN620" s="2"/>
      <c r="EO620" s="2"/>
      <c r="EP620" s="2"/>
      <c r="EQ620" s="2"/>
      <c r="ER620" s="2"/>
      <c r="ES620" s="2"/>
      <c r="ET620" s="2"/>
      <c r="EU620" s="2"/>
      <c r="EV620" s="2"/>
      <c r="EW620" s="2"/>
      <c r="EX620" s="2"/>
      <c r="EY620" s="2"/>
      <c r="EZ620" s="2"/>
      <c r="FA620" s="2"/>
      <c r="FB620" s="2"/>
      <c r="FC620" s="2"/>
      <c r="FD620" s="2"/>
      <c r="FE620" s="2"/>
      <c r="FF620" s="2"/>
      <c r="FG620" s="2"/>
      <c r="FH620" s="2"/>
      <c r="FI620" s="2"/>
      <c r="FJ620" s="2"/>
      <c r="FK620" s="2"/>
      <c r="FL620" s="2"/>
      <c r="FM620" s="2"/>
      <c r="FN620" s="2"/>
      <c r="FO620" s="2"/>
      <c r="FP620" s="2"/>
      <c r="FQ620" s="2"/>
      <c r="FR620" s="2"/>
      <c r="FS620" s="2"/>
      <c r="FT620" s="2"/>
      <c r="FU620" s="2"/>
      <c r="FV620" s="2"/>
      <c r="FW620" s="2"/>
      <c r="FX620" s="2"/>
      <c r="FY620" s="2"/>
      <c r="FZ620" s="2"/>
      <c r="GA620" s="2"/>
      <c r="GB620" s="2"/>
      <c r="GC620" s="2"/>
      <c r="GD620" s="2"/>
      <c r="GE620" s="2"/>
      <c r="GF620" s="2"/>
      <c r="GG620" s="2"/>
      <c r="GH620" s="2"/>
      <c r="GI620" s="2"/>
      <c r="GJ620" s="2"/>
      <c r="GK620" s="2"/>
      <c r="GL620" s="2"/>
      <c r="GM620" s="2"/>
      <c r="GN620" s="2"/>
      <c r="GO620" s="2"/>
      <c r="GP620" s="2"/>
      <c r="GQ620" s="2"/>
      <c r="GR620" s="2"/>
      <c r="GS620" s="2"/>
      <c r="GT620" s="2"/>
      <c r="GU620" s="2"/>
      <c r="GV620" s="2"/>
      <c r="GW620" s="2"/>
      <c r="GX620" s="2"/>
      <c r="GY620" s="2"/>
      <c r="GZ620" s="2"/>
      <c r="HA620" s="2"/>
      <c r="HB620" s="2"/>
      <c r="HC620" s="2"/>
      <c r="HD620" s="2"/>
      <c r="HE620" s="2"/>
      <c r="HF620" s="2"/>
      <c r="HG620" s="2"/>
      <c r="HH620" s="2"/>
      <c r="HI620" s="2"/>
      <c r="HJ620" s="2"/>
      <c r="HK620" s="2"/>
      <c r="HL620" s="2"/>
      <c r="HM620" s="2"/>
      <c r="HN620" s="2"/>
      <c r="HO620" s="2"/>
      <c r="HP620" s="2"/>
      <c r="HQ620" s="2"/>
      <c r="HR620" s="2"/>
      <c r="HS620" s="2"/>
      <c r="HT620" s="2"/>
      <c r="HU620" s="2"/>
      <c r="HV620" s="2"/>
      <c r="HW620" s="2"/>
      <c r="HX620" s="2"/>
      <c r="HY620" s="2"/>
      <c r="HZ620" s="2"/>
      <c r="IA620" s="2"/>
      <c r="IB620" s="2"/>
      <c r="IC620" s="2"/>
      <c r="ID620" s="2"/>
      <c r="IE620" s="2"/>
      <c r="IF620" s="2"/>
      <c r="IG620" s="2"/>
      <c r="IH620" s="2"/>
      <c r="II620" s="2"/>
      <c r="IJ620" s="2"/>
      <c r="IK620" s="2"/>
    </row>
    <row r="621" spans="1:245" s="33" customFormat="1" ht="12.75" x14ac:dyDescent="0.2">
      <c r="A621" s="28"/>
      <c r="B621" s="29"/>
      <c r="C621" s="29"/>
      <c r="D621" s="29"/>
      <c r="E621" s="30"/>
      <c r="F621" s="31">
        <f>'[2]Ведомств. '!$G$582</f>
        <v>974374</v>
      </c>
      <c r="G621" s="31">
        <f>'[2]Ведомств. '!$H$582</f>
        <v>968780</v>
      </c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  <c r="CZ621" s="2"/>
      <c r="DA621" s="2"/>
      <c r="DB621" s="2"/>
      <c r="DC621" s="2"/>
      <c r="DD621" s="2"/>
      <c r="DE621" s="2"/>
      <c r="DF621" s="2"/>
      <c r="DG621" s="2"/>
      <c r="DH621" s="2"/>
      <c r="DI621" s="2"/>
      <c r="DJ621" s="2"/>
      <c r="DK621" s="2"/>
      <c r="DL621" s="2"/>
      <c r="DM621" s="2"/>
      <c r="DN621" s="2"/>
      <c r="DO621" s="2"/>
      <c r="DP621" s="2"/>
      <c r="DQ621" s="2"/>
      <c r="DR621" s="2"/>
      <c r="DS621" s="2"/>
      <c r="DT621" s="2"/>
      <c r="DU621" s="2"/>
      <c r="DV621" s="2"/>
      <c r="DW621" s="2"/>
      <c r="DX621" s="2"/>
      <c r="DY621" s="2"/>
      <c r="DZ621" s="2"/>
      <c r="EA621" s="2"/>
      <c r="EB621" s="2"/>
      <c r="EC621" s="2"/>
      <c r="ED621" s="2"/>
      <c r="EE621" s="2"/>
      <c r="EF621" s="2"/>
      <c r="EG621" s="2"/>
      <c r="EH621" s="2"/>
      <c r="EI621" s="2"/>
      <c r="EJ621" s="2"/>
      <c r="EK621" s="2"/>
      <c r="EL621" s="2"/>
      <c r="EM621" s="2"/>
      <c r="EN621" s="2"/>
      <c r="EO621" s="2"/>
      <c r="EP621" s="2"/>
      <c r="EQ621" s="2"/>
      <c r="ER621" s="2"/>
      <c r="ES621" s="2"/>
      <c r="ET621" s="2"/>
      <c r="EU621" s="2"/>
      <c r="EV621" s="2"/>
      <c r="EW621" s="2"/>
      <c r="EX621" s="2"/>
      <c r="EY621" s="2"/>
      <c r="EZ621" s="2"/>
      <c r="FA621" s="2"/>
      <c r="FB621" s="2"/>
      <c r="FC621" s="2"/>
      <c r="FD621" s="2"/>
      <c r="FE621" s="2"/>
      <c r="FF621" s="2"/>
      <c r="FG621" s="2"/>
      <c r="FH621" s="2"/>
      <c r="FI621" s="2"/>
      <c r="FJ621" s="2"/>
      <c r="FK621" s="2"/>
      <c r="FL621" s="2"/>
      <c r="FM621" s="2"/>
      <c r="FN621" s="2"/>
      <c r="FO621" s="2"/>
      <c r="FP621" s="2"/>
      <c r="FQ621" s="2"/>
      <c r="FR621" s="2"/>
      <c r="FS621" s="2"/>
      <c r="FT621" s="2"/>
      <c r="FU621" s="2"/>
      <c r="FV621" s="2"/>
      <c r="FW621" s="2"/>
      <c r="FX621" s="2"/>
      <c r="FY621" s="2"/>
      <c r="FZ621" s="2"/>
      <c r="GA621" s="2"/>
      <c r="GB621" s="2"/>
      <c r="GC621" s="2"/>
      <c r="GD621" s="2"/>
      <c r="GE621" s="2"/>
      <c r="GF621" s="2"/>
      <c r="GG621" s="2"/>
      <c r="GH621" s="2"/>
      <c r="GI621" s="2"/>
      <c r="GJ621" s="2"/>
      <c r="GK621" s="2"/>
      <c r="GL621" s="2"/>
      <c r="GM621" s="2"/>
      <c r="GN621" s="2"/>
      <c r="GO621" s="2"/>
      <c r="GP621" s="2"/>
      <c r="GQ621" s="2"/>
      <c r="GR621" s="2"/>
      <c r="GS621" s="2"/>
      <c r="GT621" s="2"/>
      <c r="GU621" s="2"/>
      <c r="GV621" s="2"/>
      <c r="GW621" s="2"/>
      <c r="GX621" s="2"/>
      <c r="GY621" s="2"/>
      <c r="GZ621" s="2"/>
      <c r="HA621" s="2"/>
      <c r="HB621" s="2"/>
      <c r="HC621" s="2"/>
      <c r="HD621" s="2"/>
      <c r="HE621" s="2"/>
      <c r="HF621" s="2"/>
      <c r="HG621" s="2"/>
      <c r="HH621" s="2"/>
      <c r="HI621" s="2"/>
      <c r="HJ621" s="2"/>
      <c r="HK621" s="2"/>
      <c r="HL621" s="2"/>
      <c r="HM621" s="2"/>
      <c r="HN621" s="2"/>
      <c r="HO621" s="2"/>
      <c r="HP621" s="2"/>
      <c r="HQ621" s="2"/>
      <c r="HR621" s="2"/>
      <c r="HS621" s="2"/>
      <c r="HT621" s="2"/>
      <c r="HU621" s="2"/>
      <c r="HV621" s="2"/>
      <c r="HW621" s="2"/>
      <c r="HX621" s="2"/>
      <c r="HY621" s="2"/>
      <c r="HZ621" s="2"/>
      <c r="IA621" s="2"/>
      <c r="IB621" s="2"/>
      <c r="IC621" s="2"/>
      <c r="ID621" s="2"/>
      <c r="IE621" s="2"/>
      <c r="IF621" s="2"/>
      <c r="IG621" s="2"/>
      <c r="IH621" s="2"/>
      <c r="II621" s="2"/>
      <c r="IJ621" s="2"/>
      <c r="IK621" s="2"/>
    </row>
    <row r="622" spans="1:245" s="33" customFormat="1" ht="12.75" x14ac:dyDescent="0.2">
      <c r="A622" s="28"/>
      <c r="B622" s="29"/>
      <c r="C622" s="29"/>
      <c r="D622" s="29"/>
      <c r="E622" s="30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  <c r="CZ622" s="2"/>
      <c r="DA622" s="2"/>
      <c r="DB622" s="2"/>
      <c r="DC622" s="2"/>
      <c r="DD622" s="2"/>
      <c r="DE622" s="2"/>
      <c r="DF622" s="2"/>
      <c r="DG622" s="2"/>
      <c r="DH622" s="2"/>
      <c r="DI622" s="2"/>
      <c r="DJ622" s="2"/>
      <c r="DK622" s="2"/>
      <c r="DL622" s="2"/>
      <c r="DM622" s="2"/>
      <c r="DN622" s="2"/>
      <c r="DO622" s="2"/>
      <c r="DP622" s="2"/>
      <c r="DQ622" s="2"/>
      <c r="DR622" s="2"/>
      <c r="DS622" s="2"/>
      <c r="DT622" s="2"/>
      <c r="DU622" s="2"/>
      <c r="DV622" s="2"/>
      <c r="DW622" s="2"/>
      <c r="DX622" s="2"/>
      <c r="DY622" s="2"/>
      <c r="DZ622" s="2"/>
      <c r="EA622" s="2"/>
      <c r="EB622" s="2"/>
      <c r="EC622" s="2"/>
      <c r="ED622" s="2"/>
      <c r="EE622" s="2"/>
      <c r="EF622" s="2"/>
      <c r="EG622" s="2"/>
      <c r="EH622" s="2"/>
      <c r="EI622" s="2"/>
      <c r="EJ622" s="2"/>
      <c r="EK622" s="2"/>
      <c r="EL622" s="2"/>
      <c r="EM622" s="2"/>
      <c r="EN622" s="2"/>
      <c r="EO622" s="2"/>
      <c r="EP622" s="2"/>
      <c r="EQ622" s="2"/>
      <c r="ER622" s="2"/>
      <c r="ES622" s="2"/>
      <c r="ET622" s="2"/>
      <c r="EU622" s="2"/>
      <c r="EV622" s="2"/>
      <c r="EW622" s="2"/>
      <c r="EX622" s="2"/>
      <c r="EY622" s="2"/>
      <c r="EZ622" s="2"/>
      <c r="FA622" s="2"/>
      <c r="FB622" s="2"/>
      <c r="FC622" s="2"/>
      <c r="FD622" s="2"/>
      <c r="FE622" s="2"/>
      <c r="FF622" s="2"/>
      <c r="FG622" s="2"/>
      <c r="FH622" s="2"/>
      <c r="FI622" s="2"/>
      <c r="FJ622" s="2"/>
      <c r="FK622" s="2"/>
      <c r="FL622" s="2"/>
      <c r="FM622" s="2"/>
      <c r="FN622" s="2"/>
      <c r="FO622" s="2"/>
      <c r="FP622" s="2"/>
      <c r="FQ622" s="2"/>
      <c r="FR622" s="2"/>
      <c r="FS622" s="2"/>
      <c r="FT622" s="2"/>
      <c r="FU622" s="2"/>
      <c r="FV622" s="2"/>
      <c r="FW622" s="2"/>
      <c r="FX622" s="2"/>
      <c r="FY622" s="2"/>
      <c r="FZ622" s="2"/>
      <c r="GA622" s="2"/>
      <c r="GB622" s="2"/>
      <c r="GC622" s="2"/>
      <c r="GD622" s="2"/>
      <c r="GE622" s="2"/>
      <c r="GF622" s="2"/>
      <c r="GG622" s="2"/>
      <c r="GH622" s="2"/>
      <c r="GI622" s="2"/>
      <c r="GJ622" s="2"/>
      <c r="GK622" s="2"/>
      <c r="GL622" s="2"/>
      <c r="GM622" s="2"/>
      <c r="GN622" s="2"/>
      <c r="GO622" s="2"/>
      <c r="GP622" s="2"/>
      <c r="GQ622" s="2"/>
      <c r="GR622" s="2"/>
      <c r="GS622" s="2"/>
      <c r="GT622" s="2"/>
      <c r="GU622" s="2"/>
      <c r="GV622" s="2"/>
      <c r="GW622" s="2"/>
      <c r="GX622" s="2"/>
      <c r="GY622" s="2"/>
      <c r="GZ622" s="2"/>
      <c r="HA622" s="2"/>
      <c r="HB622" s="2"/>
      <c r="HC622" s="2"/>
      <c r="HD622" s="2"/>
      <c r="HE622" s="2"/>
      <c r="HF622" s="2"/>
      <c r="HG622" s="2"/>
      <c r="HH622" s="2"/>
      <c r="HI622" s="2"/>
      <c r="HJ622" s="2"/>
      <c r="HK622" s="2"/>
      <c r="HL622" s="2"/>
      <c r="HM622" s="2"/>
      <c r="HN622" s="2"/>
      <c r="HO622" s="2"/>
      <c r="HP622" s="2"/>
      <c r="HQ622" s="2"/>
      <c r="HR622" s="2"/>
      <c r="HS622" s="2"/>
      <c r="HT622" s="2"/>
      <c r="HU622" s="2"/>
      <c r="HV622" s="2"/>
      <c r="HW622" s="2"/>
      <c r="HX622" s="2"/>
      <c r="HY622" s="2"/>
      <c r="HZ622" s="2"/>
      <c r="IA622" s="2"/>
      <c r="IB622" s="2"/>
      <c r="IC622" s="2"/>
      <c r="ID622" s="2"/>
      <c r="IE622" s="2"/>
      <c r="IF622" s="2"/>
      <c r="IG622" s="2"/>
      <c r="IH622" s="2"/>
      <c r="II622" s="2"/>
      <c r="IJ622" s="2"/>
      <c r="IK622" s="2"/>
    </row>
    <row r="623" spans="1:245" s="33" customFormat="1" ht="12.75" x14ac:dyDescent="0.2">
      <c r="A623" s="28"/>
      <c r="B623" s="29"/>
      <c r="C623" s="29"/>
      <c r="D623" s="29"/>
      <c r="E623" s="30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  <c r="CZ623" s="2"/>
      <c r="DA623" s="2"/>
      <c r="DB623" s="2"/>
      <c r="DC623" s="2"/>
      <c r="DD623" s="2"/>
      <c r="DE623" s="2"/>
      <c r="DF623" s="2"/>
      <c r="DG623" s="2"/>
      <c r="DH623" s="2"/>
      <c r="DI623" s="2"/>
      <c r="DJ623" s="2"/>
      <c r="DK623" s="2"/>
      <c r="DL623" s="2"/>
      <c r="DM623" s="2"/>
      <c r="DN623" s="2"/>
      <c r="DO623" s="2"/>
      <c r="DP623" s="2"/>
      <c r="DQ623" s="2"/>
      <c r="DR623" s="2"/>
      <c r="DS623" s="2"/>
      <c r="DT623" s="2"/>
      <c r="DU623" s="2"/>
      <c r="DV623" s="2"/>
      <c r="DW623" s="2"/>
      <c r="DX623" s="2"/>
      <c r="DY623" s="2"/>
      <c r="DZ623" s="2"/>
      <c r="EA623" s="2"/>
      <c r="EB623" s="2"/>
      <c r="EC623" s="2"/>
      <c r="ED623" s="2"/>
      <c r="EE623" s="2"/>
      <c r="EF623" s="2"/>
      <c r="EG623" s="2"/>
      <c r="EH623" s="2"/>
      <c r="EI623" s="2"/>
      <c r="EJ623" s="2"/>
      <c r="EK623" s="2"/>
      <c r="EL623" s="2"/>
      <c r="EM623" s="2"/>
      <c r="EN623" s="2"/>
      <c r="EO623" s="2"/>
      <c r="EP623" s="2"/>
      <c r="EQ623" s="2"/>
      <c r="ER623" s="2"/>
      <c r="ES623" s="2"/>
      <c r="ET623" s="2"/>
      <c r="EU623" s="2"/>
      <c r="EV623" s="2"/>
      <c r="EW623" s="2"/>
      <c r="EX623" s="2"/>
      <c r="EY623" s="2"/>
      <c r="EZ623" s="2"/>
      <c r="FA623" s="2"/>
      <c r="FB623" s="2"/>
      <c r="FC623" s="2"/>
      <c r="FD623" s="2"/>
      <c r="FE623" s="2"/>
      <c r="FF623" s="2"/>
      <c r="FG623" s="2"/>
      <c r="FH623" s="2"/>
      <c r="FI623" s="2"/>
      <c r="FJ623" s="2"/>
      <c r="FK623" s="2"/>
      <c r="FL623" s="2"/>
      <c r="FM623" s="2"/>
      <c r="FN623" s="2"/>
      <c r="FO623" s="2"/>
      <c r="FP623" s="2"/>
      <c r="FQ623" s="2"/>
      <c r="FR623" s="2"/>
      <c r="FS623" s="2"/>
      <c r="FT623" s="2"/>
      <c r="FU623" s="2"/>
      <c r="FV623" s="2"/>
      <c r="FW623" s="2"/>
      <c r="FX623" s="2"/>
      <c r="FY623" s="2"/>
      <c r="FZ623" s="2"/>
      <c r="GA623" s="2"/>
      <c r="GB623" s="2"/>
      <c r="GC623" s="2"/>
      <c r="GD623" s="2"/>
      <c r="GE623" s="2"/>
      <c r="GF623" s="2"/>
      <c r="GG623" s="2"/>
      <c r="GH623" s="2"/>
      <c r="GI623" s="2"/>
      <c r="GJ623" s="2"/>
      <c r="GK623" s="2"/>
      <c r="GL623" s="2"/>
      <c r="GM623" s="2"/>
      <c r="GN623" s="2"/>
      <c r="GO623" s="2"/>
      <c r="GP623" s="2"/>
      <c r="GQ623" s="2"/>
      <c r="GR623" s="2"/>
      <c r="GS623" s="2"/>
      <c r="GT623" s="2"/>
      <c r="GU623" s="2"/>
      <c r="GV623" s="2"/>
      <c r="GW623" s="2"/>
      <c r="GX623" s="2"/>
      <c r="GY623" s="2"/>
      <c r="GZ623" s="2"/>
      <c r="HA623" s="2"/>
      <c r="HB623" s="2"/>
      <c r="HC623" s="2"/>
      <c r="HD623" s="2"/>
      <c r="HE623" s="2"/>
      <c r="HF623" s="2"/>
      <c r="HG623" s="2"/>
      <c r="HH623" s="2"/>
      <c r="HI623" s="2"/>
      <c r="HJ623" s="2"/>
      <c r="HK623" s="2"/>
      <c r="HL623" s="2"/>
      <c r="HM623" s="2"/>
      <c r="HN623" s="2"/>
      <c r="HO623" s="2"/>
      <c r="HP623" s="2"/>
      <c r="HQ623" s="2"/>
      <c r="HR623" s="2"/>
      <c r="HS623" s="2"/>
      <c r="HT623" s="2"/>
      <c r="HU623" s="2"/>
      <c r="HV623" s="2"/>
      <c r="HW623" s="2"/>
      <c r="HX623" s="2"/>
      <c r="HY623" s="2"/>
      <c r="HZ623" s="2"/>
      <c r="IA623" s="2"/>
      <c r="IB623" s="2"/>
      <c r="IC623" s="2"/>
      <c r="ID623" s="2"/>
      <c r="IE623" s="2"/>
      <c r="IF623" s="2"/>
      <c r="IG623" s="2"/>
      <c r="IH623" s="2"/>
      <c r="II623" s="2"/>
      <c r="IJ623" s="2"/>
      <c r="IK623" s="2"/>
    </row>
    <row r="624" spans="1:245" s="33" customFormat="1" ht="12.75" x14ac:dyDescent="0.2">
      <c r="A624" s="28"/>
      <c r="B624" s="29"/>
      <c r="C624" s="29"/>
      <c r="D624" s="29"/>
      <c r="E624" s="30"/>
      <c r="F624" s="44"/>
      <c r="G624" s="44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  <c r="CZ624" s="2"/>
      <c r="DA624" s="2"/>
      <c r="DB624" s="2"/>
      <c r="DC624" s="2"/>
      <c r="DD624" s="2"/>
      <c r="DE624" s="2"/>
      <c r="DF624" s="2"/>
      <c r="DG624" s="2"/>
      <c r="DH624" s="2"/>
      <c r="DI624" s="2"/>
      <c r="DJ624" s="2"/>
      <c r="DK624" s="2"/>
      <c r="DL624" s="2"/>
      <c r="DM624" s="2"/>
      <c r="DN624" s="2"/>
      <c r="DO624" s="2"/>
      <c r="DP624" s="2"/>
      <c r="DQ624" s="2"/>
      <c r="DR624" s="2"/>
      <c r="DS624" s="2"/>
      <c r="DT624" s="2"/>
      <c r="DU624" s="2"/>
      <c r="DV624" s="2"/>
      <c r="DW624" s="2"/>
      <c r="DX624" s="2"/>
      <c r="DY624" s="2"/>
      <c r="DZ624" s="2"/>
      <c r="EA624" s="2"/>
      <c r="EB624" s="2"/>
      <c r="EC624" s="2"/>
      <c r="ED624" s="2"/>
      <c r="EE624" s="2"/>
      <c r="EF624" s="2"/>
      <c r="EG624" s="2"/>
      <c r="EH624" s="2"/>
      <c r="EI624" s="2"/>
      <c r="EJ624" s="2"/>
      <c r="EK624" s="2"/>
      <c r="EL624" s="2"/>
      <c r="EM624" s="2"/>
      <c r="EN624" s="2"/>
      <c r="EO624" s="2"/>
      <c r="EP624" s="2"/>
      <c r="EQ624" s="2"/>
      <c r="ER624" s="2"/>
      <c r="ES624" s="2"/>
      <c r="ET624" s="2"/>
      <c r="EU624" s="2"/>
      <c r="EV624" s="2"/>
      <c r="EW624" s="2"/>
      <c r="EX624" s="2"/>
      <c r="EY624" s="2"/>
      <c r="EZ624" s="2"/>
      <c r="FA624" s="2"/>
      <c r="FB624" s="2"/>
      <c r="FC624" s="2"/>
      <c r="FD624" s="2"/>
      <c r="FE624" s="2"/>
      <c r="FF624" s="2"/>
      <c r="FG624" s="2"/>
      <c r="FH624" s="2"/>
      <c r="FI624" s="2"/>
      <c r="FJ624" s="2"/>
      <c r="FK624" s="2"/>
      <c r="FL624" s="2"/>
      <c r="FM624" s="2"/>
      <c r="FN624" s="2"/>
      <c r="FO624" s="2"/>
      <c r="FP624" s="2"/>
      <c r="FQ624" s="2"/>
      <c r="FR624" s="2"/>
      <c r="FS624" s="2"/>
      <c r="FT624" s="2"/>
      <c r="FU624" s="2"/>
      <c r="FV624" s="2"/>
      <c r="FW624" s="2"/>
      <c r="FX624" s="2"/>
      <c r="FY624" s="2"/>
      <c r="FZ624" s="2"/>
      <c r="GA624" s="2"/>
      <c r="GB624" s="2"/>
      <c r="GC624" s="2"/>
      <c r="GD624" s="2"/>
      <c r="GE624" s="2"/>
      <c r="GF624" s="2"/>
      <c r="GG624" s="2"/>
      <c r="GH624" s="2"/>
      <c r="GI624" s="2"/>
      <c r="GJ624" s="2"/>
      <c r="GK624" s="2"/>
      <c r="GL624" s="2"/>
      <c r="GM624" s="2"/>
      <c r="GN624" s="2"/>
      <c r="GO624" s="2"/>
      <c r="GP624" s="2"/>
      <c r="GQ624" s="2"/>
      <c r="GR624" s="2"/>
      <c r="GS624" s="2"/>
      <c r="GT624" s="2"/>
      <c r="GU624" s="2"/>
      <c r="GV624" s="2"/>
      <c r="GW624" s="2"/>
      <c r="GX624" s="2"/>
      <c r="GY624" s="2"/>
      <c r="GZ624" s="2"/>
      <c r="HA624" s="2"/>
      <c r="HB624" s="2"/>
      <c r="HC624" s="2"/>
      <c r="HD624" s="2"/>
      <c r="HE624" s="2"/>
      <c r="HF624" s="2"/>
      <c r="HG624" s="2"/>
      <c r="HH624" s="2"/>
      <c r="HI624" s="2"/>
      <c r="HJ624" s="2"/>
      <c r="HK624" s="2"/>
      <c r="HL624" s="2"/>
      <c r="HM624" s="2"/>
      <c r="HN624" s="2"/>
      <c r="HO624" s="2"/>
      <c r="HP624" s="2"/>
      <c r="HQ624" s="2"/>
      <c r="HR624" s="2"/>
      <c r="HS624" s="2"/>
      <c r="HT624" s="2"/>
      <c r="HU624" s="2"/>
      <c r="HV624" s="2"/>
      <c r="HW624" s="2"/>
      <c r="HX624" s="2"/>
      <c r="HY624" s="2"/>
      <c r="HZ624" s="2"/>
      <c r="IA624" s="2"/>
      <c r="IB624" s="2"/>
      <c r="IC624" s="2"/>
      <c r="ID624" s="2"/>
      <c r="IE624" s="2"/>
      <c r="IF624" s="2"/>
      <c r="IG624" s="2"/>
      <c r="IH624" s="2"/>
      <c r="II624" s="2"/>
      <c r="IJ624" s="2"/>
      <c r="IK624" s="2"/>
    </row>
    <row r="625" spans="1:245" s="33" customFormat="1" ht="12.75" x14ac:dyDescent="0.2">
      <c r="A625" s="28"/>
      <c r="B625" s="29"/>
      <c r="C625" s="29"/>
      <c r="D625" s="29"/>
      <c r="E625" s="30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  <c r="CZ625" s="2"/>
      <c r="DA625" s="2"/>
      <c r="DB625" s="2"/>
      <c r="DC625" s="2"/>
      <c r="DD625" s="2"/>
      <c r="DE625" s="2"/>
      <c r="DF625" s="2"/>
      <c r="DG625" s="2"/>
      <c r="DH625" s="2"/>
      <c r="DI625" s="2"/>
      <c r="DJ625" s="2"/>
      <c r="DK625" s="2"/>
      <c r="DL625" s="2"/>
      <c r="DM625" s="2"/>
      <c r="DN625" s="2"/>
      <c r="DO625" s="2"/>
      <c r="DP625" s="2"/>
      <c r="DQ625" s="2"/>
      <c r="DR625" s="2"/>
      <c r="DS625" s="2"/>
      <c r="DT625" s="2"/>
      <c r="DU625" s="2"/>
      <c r="DV625" s="2"/>
      <c r="DW625" s="2"/>
      <c r="DX625" s="2"/>
      <c r="DY625" s="2"/>
      <c r="DZ625" s="2"/>
      <c r="EA625" s="2"/>
      <c r="EB625" s="2"/>
      <c r="EC625" s="2"/>
      <c r="ED625" s="2"/>
      <c r="EE625" s="2"/>
      <c r="EF625" s="2"/>
      <c r="EG625" s="2"/>
      <c r="EH625" s="2"/>
      <c r="EI625" s="2"/>
      <c r="EJ625" s="2"/>
      <c r="EK625" s="2"/>
      <c r="EL625" s="2"/>
      <c r="EM625" s="2"/>
      <c r="EN625" s="2"/>
      <c r="EO625" s="2"/>
      <c r="EP625" s="2"/>
      <c r="EQ625" s="2"/>
      <c r="ER625" s="2"/>
      <c r="ES625" s="2"/>
      <c r="ET625" s="2"/>
      <c r="EU625" s="2"/>
      <c r="EV625" s="2"/>
      <c r="EW625" s="2"/>
      <c r="EX625" s="2"/>
      <c r="EY625" s="2"/>
      <c r="EZ625" s="2"/>
      <c r="FA625" s="2"/>
      <c r="FB625" s="2"/>
      <c r="FC625" s="2"/>
      <c r="FD625" s="2"/>
      <c r="FE625" s="2"/>
      <c r="FF625" s="2"/>
      <c r="FG625" s="2"/>
      <c r="FH625" s="2"/>
      <c r="FI625" s="2"/>
      <c r="FJ625" s="2"/>
      <c r="FK625" s="2"/>
      <c r="FL625" s="2"/>
      <c r="FM625" s="2"/>
      <c r="FN625" s="2"/>
      <c r="FO625" s="2"/>
      <c r="FP625" s="2"/>
      <c r="FQ625" s="2"/>
      <c r="FR625" s="2"/>
      <c r="FS625" s="2"/>
      <c r="FT625" s="2"/>
      <c r="FU625" s="2"/>
      <c r="FV625" s="2"/>
      <c r="FW625" s="2"/>
      <c r="FX625" s="2"/>
      <c r="FY625" s="2"/>
      <c r="FZ625" s="2"/>
      <c r="GA625" s="2"/>
      <c r="GB625" s="2"/>
      <c r="GC625" s="2"/>
      <c r="GD625" s="2"/>
      <c r="GE625" s="2"/>
      <c r="GF625" s="2"/>
      <c r="GG625" s="2"/>
      <c r="GH625" s="2"/>
      <c r="GI625" s="2"/>
      <c r="GJ625" s="2"/>
      <c r="GK625" s="2"/>
      <c r="GL625" s="2"/>
      <c r="GM625" s="2"/>
      <c r="GN625" s="2"/>
      <c r="GO625" s="2"/>
      <c r="GP625" s="2"/>
      <c r="GQ625" s="2"/>
      <c r="GR625" s="2"/>
      <c r="GS625" s="2"/>
      <c r="GT625" s="2"/>
      <c r="GU625" s="2"/>
      <c r="GV625" s="2"/>
      <c r="GW625" s="2"/>
      <c r="GX625" s="2"/>
      <c r="GY625" s="2"/>
      <c r="GZ625" s="2"/>
      <c r="HA625" s="2"/>
      <c r="HB625" s="2"/>
      <c r="HC625" s="2"/>
      <c r="HD625" s="2"/>
      <c r="HE625" s="2"/>
      <c r="HF625" s="2"/>
      <c r="HG625" s="2"/>
      <c r="HH625" s="2"/>
      <c r="HI625" s="2"/>
      <c r="HJ625" s="2"/>
      <c r="HK625" s="2"/>
      <c r="HL625" s="2"/>
      <c r="HM625" s="2"/>
      <c r="HN625" s="2"/>
      <c r="HO625" s="2"/>
      <c r="HP625" s="2"/>
      <c r="HQ625" s="2"/>
      <c r="HR625" s="2"/>
      <c r="HS625" s="2"/>
      <c r="HT625" s="2"/>
      <c r="HU625" s="2"/>
      <c r="HV625" s="2"/>
      <c r="HW625" s="2"/>
      <c r="HX625" s="2"/>
      <c r="HY625" s="2"/>
      <c r="HZ625" s="2"/>
      <c r="IA625" s="2"/>
      <c r="IB625" s="2"/>
      <c r="IC625" s="2"/>
      <c r="ID625" s="2"/>
      <c r="IE625" s="2"/>
      <c r="IF625" s="2"/>
      <c r="IG625" s="2"/>
      <c r="IH625" s="2"/>
      <c r="II625" s="2"/>
      <c r="IJ625" s="2"/>
      <c r="IK625" s="2"/>
    </row>
    <row r="626" spans="1:245" s="33" customFormat="1" ht="12.75" x14ac:dyDescent="0.2">
      <c r="A626" s="28"/>
      <c r="B626" s="29"/>
      <c r="C626" s="29"/>
      <c r="D626" s="29"/>
      <c r="E626" s="30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  <c r="CZ626" s="2"/>
      <c r="DA626" s="2"/>
      <c r="DB626" s="2"/>
      <c r="DC626" s="2"/>
      <c r="DD626" s="2"/>
      <c r="DE626" s="2"/>
      <c r="DF626" s="2"/>
      <c r="DG626" s="2"/>
      <c r="DH626" s="2"/>
      <c r="DI626" s="2"/>
      <c r="DJ626" s="2"/>
      <c r="DK626" s="2"/>
      <c r="DL626" s="2"/>
      <c r="DM626" s="2"/>
      <c r="DN626" s="2"/>
      <c r="DO626" s="2"/>
      <c r="DP626" s="2"/>
      <c r="DQ626" s="2"/>
      <c r="DR626" s="2"/>
      <c r="DS626" s="2"/>
      <c r="DT626" s="2"/>
      <c r="DU626" s="2"/>
      <c r="DV626" s="2"/>
      <c r="DW626" s="2"/>
      <c r="DX626" s="2"/>
      <c r="DY626" s="2"/>
      <c r="DZ626" s="2"/>
      <c r="EA626" s="2"/>
      <c r="EB626" s="2"/>
      <c r="EC626" s="2"/>
      <c r="ED626" s="2"/>
      <c r="EE626" s="2"/>
      <c r="EF626" s="2"/>
      <c r="EG626" s="2"/>
      <c r="EH626" s="2"/>
      <c r="EI626" s="2"/>
      <c r="EJ626" s="2"/>
      <c r="EK626" s="2"/>
      <c r="EL626" s="2"/>
      <c r="EM626" s="2"/>
      <c r="EN626" s="2"/>
      <c r="EO626" s="2"/>
      <c r="EP626" s="2"/>
      <c r="EQ626" s="2"/>
      <c r="ER626" s="2"/>
      <c r="ES626" s="2"/>
      <c r="ET626" s="2"/>
      <c r="EU626" s="2"/>
      <c r="EV626" s="2"/>
      <c r="EW626" s="2"/>
      <c r="EX626" s="2"/>
      <c r="EY626" s="2"/>
      <c r="EZ626" s="2"/>
      <c r="FA626" s="2"/>
      <c r="FB626" s="2"/>
      <c r="FC626" s="2"/>
      <c r="FD626" s="2"/>
      <c r="FE626" s="2"/>
      <c r="FF626" s="2"/>
      <c r="FG626" s="2"/>
      <c r="FH626" s="2"/>
      <c r="FI626" s="2"/>
      <c r="FJ626" s="2"/>
      <c r="FK626" s="2"/>
      <c r="FL626" s="2"/>
      <c r="FM626" s="2"/>
      <c r="FN626" s="2"/>
      <c r="FO626" s="2"/>
      <c r="FP626" s="2"/>
      <c r="FQ626" s="2"/>
      <c r="FR626" s="2"/>
      <c r="FS626" s="2"/>
      <c r="FT626" s="2"/>
      <c r="FU626" s="2"/>
      <c r="FV626" s="2"/>
      <c r="FW626" s="2"/>
      <c r="FX626" s="2"/>
      <c r="FY626" s="2"/>
      <c r="FZ626" s="2"/>
      <c r="GA626" s="2"/>
      <c r="GB626" s="2"/>
      <c r="GC626" s="2"/>
      <c r="GD626" s="2"/>
      <c r="GE626" s="2"/>
      <c r="GF626" s="2"/>
      <c r="GG626" s="2"/>
      <c r="GH626" s="2"/>
      <c r="GI626" s="2"/>
      <c r="GJ626" s="2"/>
      <c r="GK626" s="2"/>
      <c r="GL626" s="2"/>
      <c r="GM626" s="2"/>
      <c r="GN626" s="2"/>
      <c r="GO626" s="2"/>
      <c r="GP626" s="2"/>
      <c r="GQ626" s="2"/>
      <c r="GR626" s="2"/>
      <c r="GS626" s="2"/>
      <c r="GT626" s="2"/>
      <c r="GU626" s="2"/>
      <c r="GV626" s="2"/>
      <c r="GW626" s="2"/>
      <c r="GX626" s="2"/>
      <c r="GY626" s="2"/>
      <c r="GZ626" s="2"/>
      <c r="HA626" s="2"/>
      <c r="HB626" s="2"/>
      <c r="HC626" s="2"/>
      <c r="HD626" s="2"/>
      <c r="HE626" s="2"/>
      <c r="HF626" s="2"/>
      <c r="HG626" s="2"/>
      <c r="HH626" s="2"/>
      <c r="HI626" s="2"/>
      <c r="HJ626" s="2"/>
      <c r="HK626" s="2"/>
      <c r="HL626" s="2"/>
      <c r="HM626" s="2"/>
      <c r="HN626" s="2"/>
      <c r="HO626" s="2"/>
      <c r="HP626" s="2"/>
      <c r="HQ626" s="2"/>
      <c r="HR626" s="2"/>
      <c r="HS626" s="2"/>
      <c r="HT626" s="2"/>
      <c r="HU626" s="2"/>
      <c r="HV626" s="2"/>
      <c r="HW626" s="2"/>
      <c r="HX626" s="2"/>
      <c r="HY626" s="2"/>
      <c r="HZ626" s="2"/>
      <c r="IA626" s="2"/>
      <c r="IB626" s="2"/>
      <c r="IC626" s="2"/>
      <c r="ID626" s="2"/>
      <c r="IE626" s="2"/>
      <c r="IF626" s="2"/>
      <c r="IG626" s="2"/>
      <c r="IH626" s="2"/>
      <c r="II626" s="2"/>
      <c r="IJ626" s="2"/>
      <c r="IK626" s="2"/>
    </row>
    <row r="627" spans="1:245" s="33" customFormat="1" ht="12.75" x14ac:dyDescent="0.2">
      <c r="A627" s="28"/>
      <c r="B627" s="29"/>
      <c r="C627" s="29"/>
      <c r="D627" s="29"/>
      <c r="E627" s="30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  <c r="CZ627" s="2"/>
      <c r="DA627" s="2"/>
      <c r="DB627" s="2"/>
      <c r="DC627" s="2"/>
      <c r="DD627" s="2"/>
      <c r="DE627" s="2"/>
      <c r="DF627" s="2"/>
      <c r="DG627" s="2"/>
      <c r="DH627" s="2"/>
      <c r="DI627" s="2"/>
      <c r="DJ627" s="2"/>
      <c r="DK627" s="2"/>
      <c r="DL627" s="2"/>
      <c r="DM627" s="2"/>
      <c r="DN627" s="2"/>
      <c r="DO627" s="2"/>
      <c r="DP627" s="2"/>
      <c r="DQ627" s="2"/>
      <c r="DR627" s="2"/>
      <c r="DS627" s="2"/>
      <c r="DT627" s="2"/>
      <c r="DU627" s="2"/>
      <c r="DV627" s="2"/>
      <c r="DW627" s="2"/>
      <c r="DX627" s="2"/>
      <c r="DY627" s="2"/>
      <c r="DZ627" s="2"/>
      <c r="EA627" s="2"/>
      <c r="EB627" s="2"/>
      <c r="EC627" s="2"/>
      <c r="ED627" s="2"/>
      <c r="EE627" s="2"/>
      <c r="EF627" s="2"/>
      <c r="EG627" s="2"/>
      <c r="EH627" s="2"/>
      <c r="EI627" s="2"/>
      <c r="EJ627" s="2"/>
      <c r="EK627" s="2"/>
      <c r="EL627" s="2"/>
      <c r="EM627" s="2"/>
      <c r="EN627" s="2"/>
      <c r="EO627" s="2"/>
      <c r="EP627" s="2"/>
      <c r="EQ627" s="2"/>
      <c r="ER627" s="2"/>
      <c r="ES627" s="2"/>
      <c r="ET627" s="2"/>
      <c r="EU627" s="2"/>
      <c r="EV627" s="2"/>
      <c r="EW627" s="2"/>
      <c r="EX627" s="2"/>
      <c r="EY627" s="2"/>
      <c r="EZ627" s="2"/>
      <c r="FA627" s="2"/>
      <c r="FB627" s="2"/>
      <c r="FC627" s="2"/>
      <c r="FD627" s="2"/>
      <c r="FE627" s="2"/>
      <c r="FF627" s="2"/>
      <c r="FG627" s="2"/>
      <c r="FH627" s="2"/>
      <c r="FI627" s="2"/>
      <c r="FJ627" s="2"/>
      <c r="FK627" s="2"/>
      <c r="FL627" s="2"/>
      <c r="FM627" s="2"/>
      <c r="FN627" s="2"/>
      <c r="FO627" s="2"/>
      <c r="FP627" s="2"/>
      <c r="FQ627" s="2"/>
      <c r="FR627" s="2"/>
      <c r="FS627" s="2"/>
      <c r="FT627" s="2"/>
      <c r="FU627" s="2"/>
      <c r="FV627" s="2"/>
      <c r="FW627" s="2"/>
      <c r="FX627" s="2"/>
      <c r="FY627" s="2"/>
      <c r="FZ627" s="2"/>
      <c r="GA627" s="2"/>
      <c r="GB627" s="2"/>
      <c r="GC627" s="2"/>
      <c r="GD627" s="2"/>
      <c r="GE627" s="2"/>
      <c r="GF627" s="2"/>
      <c r="GG627" s="2"/>
      <c r="GH627" s="2"/>
      <c r="GI627" s="2"/>
      <c r="GJ627" s="2"/>
      <c r="GK627" s="2"/>
      <c r="GL627" s="2"/>
      <c r="GM627" s="2"/>
      <c r="GN627" s="2"/>
      <c r="GO627" s="2"/>
      <c r="GP627" s="2"/>
      <c r="GQ627" s="2"/>
      <c r="GR627" s="2"/>
      <c r="GS627" s="2"/>
      <c r="GT627" s="2"/>
      <c r="GU627" s="2"/>
      <c r="GV627" s="2"/>
      <c r="GW627" s="2"/>
      <c r="GX627" s="2"/>
      <c r="GY627" s="2"/>
      <c r="GZ627" s="2"/>
      <c r="HA627" s="2"/>
      <c r="HB627" s="2"/>
      <c r="HC627" s="2"/>
      <c r="HD627" s="2"/>
      <c r="HE627" s="2"/>
      <c r="HF627" s="2"/>
      <c r="HG627" s="2"/>
      <c r="HH627" s="2"/>
      <c r="HI627" s="2"/>
      <c r="HJ627" s="2"/>
      <c r="HK627" s="2"/>
      <c r="HL627" s="2"/>
      <c r="HM627" s="2"/>
      <c r="HN627" s="2"/>
      <c r="HO627" s="2"/>
      <c r="HP627" s="2"/>
      <c r="HQ627" s="2"/>
      <c r="HR627" s="2"/>
      <c r="HS627" s="2"/>
      <c r="HT627" s="2"/>
      <c r="HU627" s="2"/>
      <c r="HV627" s="2"/>
      <c r="HW627" s="2"/>
      <c r="HX627" s="2"/>
      <c r="HY627" s="2"/>
      <c r="HZ627" s="2"/>
      <c r="IA627" s="2"/>
      <c r="IB627" s="2"/>
      <c r="IC627" s="2"/>
      <c r="ID627" s="2"/>
      <c r="IE627" s="2"/>
      <c r="IF627" s="2"/>
      <c r="IG627" s="2"/>
      <c r="IH627" s="2"/>
      <c r="II627" s="2"/>
      <c r="IJ627" s="2"/>
      <c r="IK627" s="2"/>
    </row>
    <row r="628" spans="1:245" s="33" customFormat="1" ht="12.75" x14ac:dyDescent="0.2">
      <c r="A628" s="28"/>
      <c r="B628" s="29"/>
      <c r="C628" s="29"/>
      <c r="D628" s="29"/>
      <c r="E628" s="30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  <c r="CZ628" s="2"/>
      <c r="DA628" s="2"/>
      <c r="DB628" s="2"/>
      <c r="DC628" s="2"/>
      <c r="DD628" s="2"/>
      <c r="DE628" s="2"/>
      <c r="DF628" s="2"/>
      <c r="DG628" s="2"/>
      <c r="DH628" s="2"/>
      <c r="DI628" s="2"/>
      <c r="DJ628" s="2"/>
      <c r="DK628" s="2"/>
      <c r="DL628" s="2"/>
      <c r="DM628" s="2"/>
      <c r="DN628" s="2"/>
      <c r="DO628" s="2"/>
      <c r="DP628" s="2"/>
      <c r="DQ628" s="2"/>
      <c r="DR628" s="2"/>
      <c r="DS628" s="2"/>
      <c r="DT628" s="2"/>
      <c r="DU628" s="2"/>
      <c r="DV628" s="2"/>
      <c r="DW628" s="2"/>
      <c r="DX628" s="2"/>
      <c r="DY628" s="2"/>
      <c r="DZ628" s="2"/>
      <c r="EA628" s="2"/>
      <c r="EB628" s="2"/>
      <c r="EC628" s="2"/>
      <c r="ED628" s="2"/>
      <c r="EE628" s="2"/>
      <c r="EF628" s="2"/>
      <c r="EG628" s="2"/>
      <c r="EH628" s="2"/>
      <c r="EI628" s="2"/>
      <c r="EJ628" s="2"/>
      <c r="EK628" s="2"/>
      <c r="EL628" s="2"/>
      <c r="EM628" s="2"/>
      <c r="EN628" s="2"/>
      <c r="EO628" s="2"/>
      <c r="EP628" s="2"/>
      <c r="EQ628" s="2"/>
      <c r="ER628" s="2"/>
      <c r="ES628" s="2"/>
      <c r="ET628" s="2"/>
      <c r="EU628" s="2"/>
      <c r="EV628" s="2"/>
      <c r="EW628" s="2"/>
      <c r="EX628" s="2"/>
      <c r="EY628" s="2"/>
      <c r="EZ628" s="2"/>
      <c r="FA628" s="2"/>
      <c r="FB628" s="2"/>
      <c r="FC628" s="2"/>
      <c r="FD628" s="2"/>
      <c r="FE628" s="2"/>
      <c r="FF628" s="2"/>
      <c r="FG628" s="2"/>
      <c r="FH628" s="2"/>
      <c r="FI628" s="2"/>
      <c r="FJ628" s="2"/>
      <c r="FK628" s="2"/>
      <c r="FL628" s="2"/>
      <c r="FM628" s="2"/>
      <c r="FN628" s="2"/>
      <c r="FO628" s="2"/>
      <c r="FP628" s="2"/>
      <c r="FQ628" s="2"/>
      <c r="FR628" s="2"/>
      <c r="FS628" s="2"/>
      <c r="FT628" s="2"/>
      <c r="FU628" s="2"/>
      <c r="FV628" s="2"/>
      <c r="FW628" s="2"/>
      <c r="FX628" s="2"/>
      <c r="FY628" s="2"/>
      <c r="FZ628" s="2"/>
      <c r="GA628" s="2"/>
      <c r="GB628" s="2"/>
      <c r="GC628" s="2"/>
      <c r="GD628" s="2"/>
      <c r="GE628" s="2"/>
      <c r="GF628" s="2"/>
      <c r="GG628" s="2"/>
      <c r="GH628" s="2"/>
      <c r="GI628" s="2"/>
      <c r="GJ628" s="2"/>
      <c r="GK628" s="2"/>
      <c r="GL628" s="2"/>
      <c r="GM628" s="2"/>
      <c r="GN628" s="2"/>
      <c r="GO628" s="2"/>
      <c r="GP628" s="2"/>
      <c r="GQ628" s="2"/>
      <c r="GR628" s="2"/>
      <c r="GS628" s="2"/>
      <c r="GT628" s="2"/>
      <c r="GU628" s="2"/>
      <c r="GV628" s="2"/>
      <c r="GW628" s="2"/>
      <c r="GX628" s="2"/>
      <c r="GY628" s="2"/>
      <c r="GZ628" s="2"/>
      <c r="HA628" s="2"/>
      <c r="HB628" s="2"/>
      <c r="HC628" s="2"/>
      <c r="HD628" s="2"/>
      <c r="HE628" s="2"/>
      <c r="HF628" s="2"/>
      <c r="HG628" s="2"/>
      <c r="HH628" s="2"/>
      <c r="HI628" s="2"/>
      <c r="HJ628" s="2"/>
      <c r="HK628" s="2"/>
      <c r="HL628" s="2"/>
      <c r="HM628" s="2"/>
      <c r="HN628" s="2"/>
      <c r="HO628" s="2"/>
      <c r="HP628" s="2"/>
      <c r="HQ628" s="2"/>
      <c r="HR628" s="2"/>
      <c r="HS628" s="2"/>
      <c r="HT628" s="2"/>
      <c r="HU628" s="2"/>
      <c r="HV628" s="2"/>
      <c r="HW628" s="2"/>
      <c r="HX628" s="2"/>
      <c r="HY628" s="2"/>
      <c r="HZ628" s="2"/>
      <c r="IA628" s="2"/>
      <c r="IB628" s="2"/>
      <c r="IC628" s="2"/>
      <c r="ID628" s="2"/>
      <c r="IE628" s="2"/>
      <c r="IF628" s="2"/>
      <c r="IG628" s="2"/>
      <c r="IH628" s="2"/>
      <c r="II628" s="2"/>
      <c r="IJ628" s="2"/>
      <c r="IK628" s="2"/>
    </row>
    <row r="629" spans="1:245" s="33" customFormat="1" ht="12.75" x14ac:dyDescent="0.2">
      <c r="A629" s="28"/>
      <c r="B629" s="29"/>
      <c r="C629" s="29"/>
      <c r="D629" s="29"/>
      <c r="E629" s="30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  <c r="CZ629" s="2"/>
      <c r="DA629" s="2"/>
      <c r="DB629" s="2"/>
      <c r="DC629" s="2"/>
      <c r="DD629" s="2"/>
      <c r="DE629" s="2"/>
      <c r="DF629" s="2"/>
      <c r="DG629" s="2"/>
      <c r="DH629" s="2"/>
      <c r="DI629" s="2"/>
      <c r="DJ629" s="2"/>
      <c r="DK629" s="2"/>
      <c r="DL629" s="2"/>
      <c r="DM629" s="2"/>
      <c r="DN629" s="2"/>
      <c r="DO629" s="2"/>
      <c r="DP629" s="2"/>
      <c r="DQ629" s="2"/>
      <c r="DR629" s="2"/>
      <c r="DS629" s="2"/>
      <c r="DT629" s="2"/>
      <c r="DU629" s="2"/>
      <c r="DV629" s="2"/>
      <c r="DW629" s="2"/>
      <c r="DX629" s="2"/>
      <c r="DY629" s="2"/>
      <c r="DZ629" s="2"/>
      <c r="EA629" s="2"/>
      <c r="EB629" s="2"/>
      <c r="EC629" s="2"/>
      <c r="ED629" s="2"/>
      <c r="EE629" s="2"/>
      <c r="EF629" s="2"/>
      <c r="EG629" s="2"/>
      <c r="EH629" s="2"/>
      <c r="EI629" s="2"/>
      <c r="EJ629" s="2"/>
      <c r="EK629" s="2"/>
      <c r="EL629" s="2"/>
      <c r="EM629" s="2"/>
      <c r="EN629" s="2"/>
      <c r="EO629" s="2"/>
      <c r="EP629" s="2"/>
      <c r="EQ629" s="2"/>
      <c r="ER629" s="2"/>
      <c r="ES629" s="2"/>
      <c r="ET629" s="2"/>
      <c r="EU629" s="2"/>
      <c r="EV629" s="2"/>
      <c r="EW629" s="2"/>
      <c r="EX629" s="2"/>
      <c r="EY629" s="2"/>
      <c r="EZ629" s="2"/>
      <c r="FA629" s="2"/>
      <c r="FB629" s="2"/>
      <c r="FC629" s="2"/>
      <c r="FD629" s="2"/>
      <c r="FE629" s="2"/>
      <c r="FF629" s="2"/>
      <c r="FG629" s="2"/>
      <c r="FH629" s="2"/>
      <c r="FI629" s="2"/>
      <c r="FJ629" s="2"/>
      <c r="FK629" s="2"/>
      <c r="FL629" s="2"/>
      <c r="FM629" s="2"/>
      <c r="FN629" s="2"/>
      <c r="FO629" s="2"/>
      <c r="FP629" s="2"/>
      <c r="FQ629" s="2"/>
      <c r="FR629" s="2"/>
      <c r="FS629" s="2"/>
      <c r="FT629" s="2"/>
      <c r="FU629" s="2"/>
      <c r="FV629" s="2"/>
      <c r="FW629" s="2"/>
      <c r="FX629" s="2"/>
      <c r="FY629" s="2"/>
      <c r="FZ629" s="2"/>
      <c r="GA629" s="2"/>
      <c r="GB629" s="2"/>
      <c r="GC629" s="2"/>
      <c r="GD629" s="2"/>
      <c r="GE629" s="2"/>
      <c r="GF629" s="2"/>
      <c r="GG629" s="2"/>
      <c r="GH629" s="2"/>
      <c r="GI629" s="2"/>
      <c r="GJ629" s="2"/>
      <c r="GK629" s="2"/>
      <c r="GL629" s="2"/>
      <c r="GM629" s="2"/>
      <c r="GN629" s="2"/>
      <c r="GO629" s="2"/>
      <c r="GP629" s="2"/>
      <c r="GQ629" s="2"/>
      <c r="GR629" s="2"/>
      <c r="GS629" s="2"/>
      <c r="GT629" s="2"/>
      <c r="GU629" s="2"/>
      <c r="GV629" s="2"/>
      <c r="GW629" s="2"/>
      <c r="GX629" s="2"/>
      <c r="GY629" s="2"/>
      <c r="GZ629" s="2"/>
      <c r="HA629" s="2"/>
      <c r="HB629" s="2"/>
      <c r="HC629" s="2"/>
      <c r="HD629" s="2"/>
      <c r="HE629" s="2"/>
      <c r="HF629" s="2"/>
      <c r="HG629" s="2"/>
      <c r="HH629" s="2"/>
      <c r="HI629" s="2"/>
      <c r="HJ629" s="2"/>
      <c r="HK629" s="2"/>
      <c r="HL629" s="2"/>
      <c r="HM629" s="2"/>
      <c r="HN629" s="2"/>
      <c r="HO629" s="2"/>
      <c r="HP629" s="2"/>
      <c r="HQ629" s="2"/>
      <c r="HR629" s="2"/>
      <c r="HS629" s="2"/>
      <c r="HT629" s="2"/>
      <c r="HU629" s="2"/>
      <c r="HV629" s="2"/>
      <c r="HW629" s="2"/>
      <c r="HX629" s="2"/>
      <c r="HY629" s="2"/>
      <c r="HZ629" s="2"/>
      <c r="IA629" s="2"/>
      <c r="IB629" s="2"/>
      <c r="IC629" s="2"/>
      <c r="ID629" s="2"/>
      <c r="IE629" s="2"/>
      <c r="IF629" s="2"/>
      <c r="IG629" s="2"/>
      <c r="IH629" s="2"/>
      <c r="II629" s="2"/>
      <c r="IJ629" s="2"/>
      <c r="IK629" s="2"/>
    </row>
    <row r="630" spans="1:245" s="33" customFormat="1" ht="12.75" x14ac:dyDescent="0.2">
      <c r="A630" s="28"/>
      <c r="B630" s="29"/>
      <c r="C630" s="29"/>
      <c r="D630" s="29"/>
      <c r="E630" s="30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  <c r="CZ630" s="2"/>
      <c r="DA630" s="2"/>
      <c r="DB630" s="2"/>
      <c r="DC630" s="2"/>
      <c r="DD630" s="2"/>
      <c r="DE630" s="2"/>
      <c r="DF630" s="2"/>
      <c r="DG630" s="2"/>
      <c r="DH630" s="2"/>
      <c r="DI630" s="2"/>
      <c r="DJ630" s="2"/>
      <c r="DK630" s="2"/>
      <c r="DL630" s="2"/>
      <c r="DM630" s="2"/>
      <c r="DN630" s="2"/>
      <c r="DO630" s="2"/>
      <c r="DP630" s="2"/>
      <c r="DQ630" s="2"/>
      <c r="DR630" s="2"/>
      <c r="DS630" s="2"/>
      <c r="DT630" s="2"/>
      <c r="DU630" s="2"/>
      <c r="DV630" s="2"/>
      <c r="DW630" s="2"/>
      <c r="DX630" s="2"/>
      <c r="DY630" s="2"/>
      <c r="DZ630" s="2"/>
      <c r="EA630" s="2"/>
      <c r="EB630" s="2"/>
      <c r="EC630" s="2"/>
      <c r="ED630" s="2"/>
      <c r="EE630" s="2"/>
      <c r="EF630" s="2"/>
      <c r="EG630" s="2"/>
      <c r="EH630" s="2"/>
      <c r="EI630" s="2"/>
      <c r="EJ630" s="2"/>
      <c r="EK630" s="2"/>
      <c r="EL630" s="2"/>
      <c r="EM630" s="2"/>
      <c r="EN630" s="2"/>
      <c r="EO630" s="2"/>
      <c r="EP630" s="2"/>
      <c r="EQ630" s="2"/>
      <c r="ER630" s="2"/>
      <c r="ES630" s="2"/>
      <c r="ET630" s="2"/>
      <c r="EU630" s="2"/>
      <c r="EV630" s="2"/>
      <c r="EW630" s="2"/>
      <c r="EX630" s="2"/>
      <c r="EY630" s="2"/>
      <c r="EZ630" s="2"/>
      <c r="FA630" s="2"/>
      <c r="FB630" s="2"/>
      <c r="FC630" s="2"/>
      <c r="FD630" s="2"/>
      <c r="FE630" s="2"/>
      <c r="FF630" s="2"/>
      <c r="FG630" s="2"/>
      <c r="FH630" s="2"/>
      <c r="FI630" s="2"/>
      <c r="FJ630" s="2"/>
      <c r="FK630" s="2"/>
      <c r="FL630" s="2"/>
      <c r="FM630" s="2"/>
      <c r="FN630" s="2"/>
      <c r="FO630" s="2"/>
      <c r="FP630" s="2"/>
      <c r="FQ630" s="2"/>
      <c r="FR630" s="2"/>
      <c r="FS630" s="2"/>
      <c r="FT630" s="2"/>
      <c r="FU630" s="2"/>
      <c r="FV630" s="2"/>
      <c r="FW630" s="2"/>
      <c r="FX630" s="2"/>
      <c r="FY630" s="2"/>
      <c r="FZ630" s="2"/>
      <c r="GA630" s="2"/>
      <c r="GB630" s="2"/>
      <c r="GC630" s="2"/>
      <c r="GD630" s="2"/>
      <c r="GE630" s="2"/>
      <c r="GF630" s="2"/>
      <c r="GG630" s="2"/>
      <c r="GH630" s="2"/>
      <c r="GI630" s="2"/>
      <c r="GJ630" s="2"/>
      <c r="GK630" s="2"/>
      <c r="GL630" s="2"/>
      <c r="GM630" s="2"/>
      <c r="GN630" s="2"/>
      <c r="GO630" s="2"/>
      <c r="GP630" s="2"/>
      <c r="GQ630" s="2"/>
      <c r="GR630" s="2"/>
      <c r="GS630" s="2"/>
      <c r="GT630" s="2"/>
      <c r="GU630" s="2"/>
      <c r="GV630" s="2"/>
      <c r="GW630" s="2"/>
      <c r="GX630" s="2"/>
      <c r="GY630" s="2"/>
      <c r="GZ630" s="2"/>
      <c r="HA630" s="2"/>
      <c r="HB630" s="2"/>
      <c r="HC630" s="2"/>
      <c r="HD630" s="2"/>
      <c r="HE630" s="2"/>
      <c r="HF630" s="2"/>
      <c r="HG630" s="2"/>
      <c r="HH630" s="2"/>
      <c r="HI630" s="2"/>
      <c r="HJ630" s="2"/>
      <c r="HK630" s="2"/>
      <c r="HL630" s="2"/>
      <c r="HM630" s="2"/>
      <c r="HN630" s="2"/>
      <c r="HO630" s="2"/>
      <c r="HP630" s="2"/>
      <c r="HQ630" s="2"/>
      <c r="HR630" s="2"/>
      <c r="HS630" s="2"/>
      <c r="HT630" s="2"/>
      <c r="HU630" s="2"/>
      <c r="HV630" s="2"/>
      <c r="HW630" s="2"/>
      <c r="HX630" s="2"/>
      <c r="HY630" s="2"/>
      <c r="HZ630" s="2"/>
      <c r="IA630" s="2"/>
      <c r="IB630" s="2"/>
      <c r="IC630" s="2"/>
      <c r="ID630" s="2"/>
      <c r="IE630" s="2"/>
      <c r="IF630" s="2"/>
      <c r="IG630" s="2"/>
      <c r="IH630" s="2"/>
      <c r="II630" s="2"/>
      <c r="IJ630" s="2"/>
      <c r="IK630" s="2"/>
    </row>
    <row r="631" spans="1:245" s="33" customFormat="1" ht="12.75" x14ac:dyDescent="0.2">
      <c r="A631" s="28"/>
      <c r="B631" s="29"/>
      <c r="C631" s="29"/>
      <c r="D631" s="29"/>
      <c r="E631" s="30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  <c r="CZ631" s="2"/>
      <c r="DA631" s="2"/>
      <c r="DB631" s="2"/>
      <c r="DC631" s="2"/>
      <c r="DD631" s="2"/>
      <c r="DE631" s="2"/>
      <c r="DF631" s="2"/>
      <c r="DG631" s="2"/>
      <c r="DH631" s="2"/>
      <c r="DI631" s="2"/>
      <c r="DJ631" s="2"/>
      <c r="DK631" s="2"/>
      <c r="DL631" s="2"/>
      <c r="DM631" s="2"/>
      <c r="DN631" s="2"/>
      <c r="DO631" s="2"/>
      <c r="DP631" s="2"/>
      <c r="DQ631" s="2"/>
      <c r="DR631" s="2"/>
      <c r="DS631" s="2"/>
      <c r="DT631" s="2"/>
      <c r="DU631" s="2"/>
      <c r="DV631" s="2"/>
      <c r="DW631" s="2"/>
      <c r="DX631" s="2"/>
      <c r="DY631" s="2"/>
      <c r="DZ631" s="2"/>
      <c r="EA631" s="2"/>
      <c r="EB631" s="2"/>
      <c r="EC631" s="2"/>
      <c r="ED631" s="2"/>
      <c r="EE631" s="2"/>
      <c r="EF631" s="2"/>
      <c r="EG631" s="2"/>
      <c r="EH631" s="2"/>
      <c r="EI631" s="2"/>
      <c r="EJ631" s="2"/>
      <c r="EK631" s="2"/>
      <c r="EL631" s="2"/>
      <c r="EM631" s="2"/>
      <c r="EN631" s="2"/>
      <c r="EO631" s="2"/>
      <c r="EP631" s="2"/>
      <c r="EQ631" s="2"/>
      <c r="ER631" s="2"/>
      <c r="ES631" s="2"/>
      <c r="ET631" s="2"/>
      <c r="EU631" s="2"/>
      <c r="EV631" s="2"/>
      <c r="EW631" s="2"/>
      <c r="EX631" s="2"/>
      <c r="EY631" s="2"/>
      <c r="EZ631" s="2"/>
      <c r="FA631" s="2"/>
      <c r="FB631" s="2"/>
      <c r="FC631" s="2"/>
      <c r="FD631" s="2"/>
      <c r="FE631" s="2"/>
      <c r="FF631" s="2"/>
      <c r="FG631" s="2"/>
      <c r="FH631" s="2"/>
      <c r="FI631" s="2"/>
      <c r="FJ631" s="2"/>
      <c r="FK631" s="2"/>
      <c r="FL631" s="2"/>
      <c r="FM631" s="2"/>
      <c r="FN631" s="2"/>
      <c r="FO631" s="2"/>
      <c r="FP631" s="2"/>
      <c r="FQ631" s="2"/>
      <c r="FR631" s="2"/>
      <c r="FS631" s="2"/>
      <c r="FT631" s="2"/>
      <c r="FU631" s="2"/>
      <c r="FV631" s="2"/>
      <c r="FW631" s="2"/>
      <c r="FX631" s="2"/>
      <c r="FY631" s="2"/>
      <c r="FZ631" s="2"/>
      <c r="GA631" s="2"/>
      <c r="GB631" s="2"/>
      <c r="GC631" s="2"/>
      <c r="GD631" s="2"/>
      <c r="GE631" s="2"/>
      <c r="GF631" s="2"/>
      <c r="GG631" s="2"/>
      <c r="GH631" s="2"/>
      <c r="GI631" s="2"/>
      <c r="GJ631" s="2"/>
      <c r="GK631" s="2"/>
      <c r="GL631" s="2"/>
      <c r="GM631" s="2"/>
      <c r="GN631" s="2"/>
      <c r="GO631" s="2"/>
      <c r="GP631" s="2"/>
      <c r="GQ631" s="2"/>
      <c r="GR631" s="2"/>
      <c r="GS631" s="2"/>
      <c r="GT631" s="2"/>
      <c r="GU631" s="2"/>
      <c r="GV631" s="2"/>
      <c r="GW631" s="2"/>
      <c r="GX631" s="2"/>
      <c r="GY631" s="2"/>
      <c r="GZ631" s="2"/>
      <c r="HA631" s="2"/>
      <c r="HB631" s="2"/>
      <c r="HC631" s="2"/>
      <c r="HD631" s="2"/>
      <c r="HE631" s="2"/>
      <c r="HF631" s="2"/>
      <c r="HG631" s="2"/>
      <c r="HH631" s="2"/>
      <c r="HI631" s="2"/>
      <c r="HJ631" s="2"/>
      <c r="HK631" s="2"/>
      <c r="HL631" s="2"/>
      <c r="HM631" s="2"/>
      <c r="HN631" s="2"/>
      <c r="HO631" s="2"/>
      <c r="HP631" s="2"/>
      <c r="HQ631" s="2"/>
      <c r="HR631" s="2"/>
      <c r="HS631" s="2"/>
      <c r="HT631" s="2"/>
      <c r="HU631" s="2"/>
      <c r="HV631" s="2"/>
      <c r="HW631" s="2"/>
      <c r="HX631" s="2"/>
      <c r="HY631" s="2"/>
      <c r="HZ631" s="2"/>
      <c r="IA631" s="2"/>
      <c r="IB631" s="2"/>
      <c r="IC631" s="2"/>
      <c r="ID631" s="2"/>
      <c r="IE631" s="2"/>
      <c r="IF631" s="2"/>
      <c r="IG631" s="2"/>
      <c r="IH631" s="2"/>
      <c r="II631" s="2"/>
      <c r="IJ631" s="2"/>
      <c r="IK631" s="2"/>
    </row>
    <row r="632" spans="1:245" s="33" customFormat="1" ht="12.75" x14ac:dyDescent="0.2">
      <c r="A632" s="28"/>
      <c r="B632" s="29"/>
      <c r="C632" s="29"/>
      <c r="D632" s="29"/>
      <c r="E632" s="30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  <c r="CZ632" s="2"/>
      <c r="DA632" s="2"/>
      <c r="DB632" s="2"/>
      <c r="DC632" s="2"/>
      <c r="DD632" s="2"/>
      <c r="DE632" s="2"/>
      <c r="DF632" s="2"/>
      <c r="DG632" s="2"/>
      <c r="DH632" s="2"/>
      <c r="DI632" s="2"/>
      <c r="DJ632" s="2"/>
      <c r="DK632" s="2"/>
      <c r="DL632" s="2"/>
      <c r="DM632" s="2"/>
      <c r="DN632" s="2"/>
      <c r="DO632" s="2"/>
      <c r="DP632" s="2"/>
      <c r="DQ632" s="2"/>
      <c r="DR632" s="2"/>
      <c r="DS632" s="2"/>
      <c r="DT632" s="2"/>
      <c r="DU632" s="2"/>
      <c r="DV632" s="2"/>
      <c r="DW632" s="2"/>
      <c r="DX632" s="2"/>
      <c r="DY632" s="2"/>
      <c r="DZ632" s="2"/>
      <c r="EA632" s="2"/>
      <c r="EB632" s="2"/>
      <c r="EC632" s="2"/>
      <c r="ED632" s="2"/>
      <c r="EE632" s="2"/>
      <c r="EF632" s="2"/>
      <c r="EG632" s="2"/>
      <c r="EH632" s="2"/>
      <c r="EI632" s="2"/>
      <c r="EJ632" s="2"/>
      <c r="EK632" s="2"/>
      <c r="EL632" s="2"/>
      <c r="EM632" s="2"/>
      <c r="EN632" s="2"/>
      <c r="EO632" s="2"/>
      <c r="EP632" s="2"/>
      <c r="EQ632" s="2"/>
      <c r="ER632" s="2"/>
      <c r="ES632" s="2"/>
      <c r="ET632" s="2"/>
      <c r="EU632" s="2"/>
      <c r="EV632" s="2"/>
      <c r="EW632" s="2"/>
      <c r="EX632" s="2"/>
      <c r="EY632" s="2"/>
      <c r="EZ632" s="2"/>
      <c r="FA632" s="2"/>
      <c r="FB632" s="2"/>
      <c r="FC632" s="2"/>
      <c r="FD632" s="2"/>
      <c r="FE632" s="2"/>
      <c r="FF632" s="2"/>
      <c r="FG632" s="2"/>
      <c r="FH632" s="2"/>
      <c r="FI632" s="2"/>
      <c r="FJ632" s="2"/>
      <c r="FK632" s="2"/>
      <c r="FL632" s="2"/>
      <c r="FM632" s="2"/>
      <c r="FN632" s="2"/>
      <c r="FO632" s="2"/>
      <c r="FP632" s="2"/>
      <c r="FQ632" s="2"/>
      <c r="FR632" s="2"/>
      <c r="FS632" s="2"/>
      <c r="FT632" s="2"/>
      <c r="FU632" s="2"/>
      <c r="FV632" s="2"/>
      <c r="FW632" s="2"/>
      <c r="FX632" s="2"/>
      <c r="FY632" s="2"/>
      <c r="FZ632" s="2"/>
      <c r="GA632" s="2"/>
      <c r="GB632" s="2"/>
      <c r="GC632" s="2"/>
      <c r="GD632" s="2"/>
      <c r="GE632" s="2"/>
      <c r="GF632" s="2"/>
      <c r="GG632" s="2"/>
      <c r="GH632" s="2"/>
      <c r="GI632" s="2"/>
      <c r="GJ632" s="2"/>
      <c r="GK632" s="2"/>
      <c r="GL632" s="2"/>
      <c r="GM632" s="2"/>
      <c r="GN632" s="2"/>
      <c r="GO632" s="2"/>
      <c r="GP632" s="2"/>
      <c r="GQ632" s="2"/>
      <c r="GR632" s="2"/>
      <c r="GS632" s="2"/>
      <c r="GT632" s="2"/>
      <c r="GU632" s="2"/>
      <c r="GV632" s="2"/>
      <c r="GW632" s="2"/>
      <c r="GX632" s="2"/>
      <c r="GY632" s="2"/>
      <c r="GZ632" s="2"/>
      <c r="HA632" s="2"/>
      <c r="HB632" s="2"/>
      <c r="HC632" s="2"/>
      <c r="HD632" s="2"/>
      <c r="HE632" s="2"/>
      <c r="HF632" s="2"/>
      <c r="HG632" s="2"/>
      <c r="HH632" s="2"/>
      <c r="HI632" s="2"/>
      <c r="HJ632" s="2"/>
      <c r="HK632" s="2"/>
      <c r="HL632" s="2"/>
      <c r="HM632" s="2"/>
      <c r="HN632" s="2"/>
      <c r="HO632" s="2"/>
      <c r="HP632" s="2"/>
      <c r="HQ632" s="2"/>
      <c r="HR632" s="2"/>
      <c r="HS632" s="2"/>
      <c r="HT632" s="2"/>
      <c r="HU632" s="2"/>
      <c r="HV632" s="2"/>
      <c r="HW632" s="2"/>
      <c r="HX632" s="2"/>
      <c r="HY632" s="2"/>
      <c r="HZ632" s="2"/>
      <c r="IA632" s="2"/>
      <c r="IB632" s="2"/>
      <c r="IC632" s="2"/>
      <c r="ID632" s="2"/>
      <c r="IE632" s="2"/>
      <c r="IF632" s="2"/>
      <c r="IG632" s="2"/>
      <c r="IH632" s="2"/>
      <c r="II632" s="2"/>
      <c r="IJ632" s="2"/>
      <c r="IK632" s="2"/>
    </row>
    <row r="633" spans="1:245" s="33" customFormat="1" ht="12.75" x14ac:dyDescent="0.2">
      <c r="A633" s="28"/>
      <c r="B633" s="29"/>
      <c r="C633" s="29"/>
      <c r="D633" s="29"/>
      <c r="E633" s="30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  <c r="CZ633" s="2"/>
      <c r="DA633" s="2"/>
      <c r="DB633" s="2"/>
      <c r="DC633" s="2"/>
      <c r="DD633" s="2"/>
      <c r="DE633" s="2"/>
      <c r="DF633" s="2"/>
      <c r="DG633" s="2"/>
      <c r="DH633" s="2"/>
      <c r="DI633" s="2"/>
      <c r="DJ633" s="2"/>
      <c r="DK633" s="2"/>
      <c r="DL633" s="2"/>
      <c r="DM633" s="2"/>
      <c r="DN633" s="2"/>
      <c r="DO633" s="2"/>
      <c r="DP633" s="2"/>
      <c r="DQ633" s="2"/>
      <c r="DR633" s="2"/>
      <c r="DS633" s="2"/>
      <c r="DT633" s="2"/>
      <c r="DU633" s="2"/>
      <c r="DV633" s="2"/>
      <c r="DW633" s="2"/>
      <c r="DX633" s="2"/>
      <c r="DY633" s="2"/>
      <c r="DZ633" s="2"/>
      <c r="EA633" s="2"/>
      <c r="EB633" s="2"/>
      <c r="EC633" s="2"/>
      <c r="ED633" s="2"/>
      <c r="EE633" s="2"/>
      <c r="EF633" s="2"/>
      <c r="EG633" s="2"/>
      <c r="EH633" s="2"/>
      <c r="EI633" s="2"/>
      <c r="EJ633" s="2"/>
      <c r="EK633" s="2"/>
      <c r="EL633" s="2"/>
      <c r="EM633" s="2"/>
      <c r="EN633" s="2"/>
      <c r="EO633" s="2"/>
      <c r="EP633" s="2"/>
      <c r="EQ633" s="2"/>
      <c r="ER633" s="2"/>
      <c r="ES633" s="2"/>
      <c r="ET633" s="2"/>
      <c r="EU633" s="2"/>
      <c r="EV633" s="2"/>
      <c r="EW633" s="2"/>
      <c r="EX633" s="2"/>
      <c r="EY633" s="2"/>
      <c r="EZ633" s="2"/>
      <c r="FA633" s="2"/>
      <c r="FB633" s="2"/>
      <c r="FC633" s="2"/>
      <c r="FD633" s="2"/>
      <c r="FE633" s="2"/>
      <c r="FF633" s="2"/>
      <c r="FG633" s="2"/>
      <c r="FH633" s="2"/>
      <c r="FI633" s="2"/>
      <c r="FJ633" s="2"/>
      <c r="FK633" s="2"/>
      <c r="FL633" s="2"/>
      <c r="FM633" s="2"/>
      <c r="FN633" s="2"/>
      <c r="FO633" s="2"/>
      <c r="FP633" s="2"/>
      <c r="FQ633" s="2"/>
      <c r="FR633" s="2"/>
      <c r="FS633" s="2"/>
      <c r="FT633" s="2"/>
      <c r="FU633" s="2"/>
      <c r="FV633" s="2"/>
      <c r="FW633" s="2"/>
      <c r="FX633" s="2"/>
      <c r="FY633" s="2"/>
      <c r="FZ633" s="2"/>
      <c r="GA633" s="2"/>
      <c r="GB633" s="2"/>
      <c r="GC633" s="2"/>
      <c r="GD633" s="2"/>
      <c r="GE633" s="2"/>
      <c r="GF633" s="2"/>
      <c r="GG633" s="2"/>
      <c r="GH633" s="2"/>
      <c r="GI633" s="2"/>
      <c r="GJ633" s="2"/>
      <c r="GK633" s="2"/>
      <c r="GL633" s="2"/>
      <c r="GM633" s="2"/>
      <c r="GN633" s="2"/>
      <c r="GO633" s="2"/>
      <c r="GP633" s="2"/>
      <c r="GQ633" s="2"/>
      <c r="GR633" s="2"/>
      <c r="GS633" s="2"/>
      <c r="GT633" s="2"/>
      <c r="GU633" s="2"/>
      <c r="GV633" s="2"/>
      <c r="GW633" s="2"/>
      <c r="GX633" s="2"/>
      <c r="GY633" s="2"/>
      <c r="GZ633" s="2"/>
      <c r="HA633" s="2"/>
      <c r="HB633" s="2"/>
      <c r="HC633" s="2"/>
      <c r="HD633" s="2"/>
      <c r="HE633" s="2"/>
      <c r="HF633" s="2"/>
      <c r="HG633" s="2"/>
      <c r="HH633" s="2"/>
      <c r="HI633" s="2"/>
      <c r="HJ633" s="2"/>
      <c r="HK633" s="2"/>
      <c r="HL633" s="2"/>
      <c r="HM633" s="2"/>
      <c r="HN633" s="2"/>
      <c r="HO633" s="2"/>
      <c r="HP633" s="2"/>
      <c r="HQ633" s="2"/>
      <c r="HR633" s="2"/>
      <c r="HS633" s="2"/>
      <c r="HT633" s="2"/>
      <c r="HU633" s="2"/>
      <c r="HV633" s="2"/>
      <c r="HW633" s="2"/>
      <c r="HX633" s="2"/>
      <c r="HY633" s="2"/>
      <c r="HZ633" s="2"/>
      <c r="IA633" s="2"/>
      <c r="IB633" s="2"/>
      <c r="IC633" s="2"/>
      <c r="ID633" s="2"/>
      <c r="IE633" s="2"/>
      <c r="IF633" s="2"/>
      <c r="IG633" s="2"/>
      <c r="IH633" s="2"/>
      <c r="II633" s="2"/>
      <c r="IJ633" s="2"/>
      <c r="IK633" s="2"/>
    </row>
    <row r="634" spans="1:245" s="33" customFormat="1" ht="12.75" x14ac:dyDescent="0.2">
      <c r="A634" s="28"/>
      <c r="B634" s="29"/>
      <c r="C634" s="29"/>
      <c r="D634" s="29"/>
      <c r="E634" s="30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  <c r="CZ634" s="2"/>
      <c r="DA634" s="2"/>
      <c r="DB634" s="2"/>
      <c r="DC634" s="2"/>
      <c r="DD634" s="2"/>
      <c r="DE634" s="2"/>
      <c r="DF634" s="2"/>
      <c r="DG634" s="2"/>
      <c r="DH634" s="2"/>
      <c r="DI634" s="2"/>
      <c r="DJ634" s="2"/>
      <c r="DK634" s="2"/>
      <c r="DL634" s="2"/>
      <c r="DM634" s="2"/>
      <c r="DN634" s="2"/>
      <c r="DO634" s="2"/>
      <c r="DP634" s="2"/>
      <c r="DQ634" s="2"/>
      <c r="DR634" s="2"/>
      <c r="DS634" s="2"/>
      <c r="DT634" s="2"/>
      <c r="DU634" s="2"/>
      <c r="DV634" s="2"/>
      <c r="DW634" s="2"/>
      <c r="DX634" s="2"/>
      <c r="DY634" s="2"/>
      <c r="DZ634" s="2"/>
      <c r="EA634" s="2"/>
      <c r="EB634" s="2"/>
      <c r="EC634" s="2"/>
      <c r="ED634" s="2"/>
      <c r="EE634" s="2"/>
      <c r="EF634" s="2"/>
      <c r="EG634" s="2"/>
      <c r="EH634" s="2"/>
      <c r="EI634" s="2"/>
      <c r="EJ634" s="2"/>
      <c r="EK634" s="2"/>
      <c r="EL634" s="2"/>
      <c r="EM634" s="2"/>
      <c r="EN634" s="2"/>
      <c r="EO634" s="2"/>
      <c r="EP634" s="2"/>
      <c r="EQ634" s="2"/>
      <c r="ER634" s="2"/>
      <c r="ES634" s="2"/>
      <c r="ET634" s="2"/>
      <c r="EU634" s="2"/>
      <c r="EV634" s="2"/>
      <c r="EW634" s="2"/>
      <c r="EX634" s="2"/>
      <c r="EY634" s="2"/>
      <c r="EZ634" s="2"/>
      <c r="FA634" s="2"/>
      <c r="FB634" s="2"/>
      <c r="FC634" s="2"/>
      <c r="FD634" s="2"/>
      <c r="FE634" s="2"/>
      <c r="FF634" s="2"/>
      <c r="FG634" s="2"/>
      <c r="FH634" s="2"/>
      <c r="FI634" s="2"/>
      <c r="FJ634" s="2"/>
      <c r="FK634" s="2"/>
      <c r="FL634" s="2"/>
      <c r="FM634" s="2"/>
      <c r="FN634" s="2"/>
      <c r="FO634" s="2"/>
      <c r="FP634" s="2"/>
      <c r="FQ634" s="2"/>
      <c r="FR634" s="2"/>
      <c r="FS634" s="2"/>
      <c r="FT634" s="2"/>
      <c r="FU634" s="2"/>
      <c r="FV634" s="2"/>
      <c r="FW634" s="2"/>
      <c r="FX634" s="2"/>
      <c r="FY634" s="2"/>
      <c r="FZ634" s="2"/>
      <c r="GA634" s="2"/>
      <c r="GB634" s="2"/>
      <c r="GC634" s="2"/>
      <c r="GD634" s="2"/>
      <c r="GE634" s="2"/>
      <c r="GF634" s="2"/>
      <c r="GG634" s="2"/>
      <c r="GH634" s="2"/>
      <c r="GI634" s="2"/>
      <c r="GJ634" s="2"/>
      <c r="GK634" s="2"/>
      <c r="GL634" s="2"/>
      <c r="GM634" s="2"/>
      <c r="GN634" s="2"/>
      <c r="GO634" s="2"/>
      <c r="GP634" s="2"/>
      <c r="GQ634" s="2"/>
      <c r="GR634" s="2"/>
      <c r="GS634" s="2"/>
      <c r="GT634" s="2"/>
      <c r="GU634" s="2"/>
      <c r="GV634" s="2"/>
      <c r="GW634" s="2"/>
      <c r="GX634" s="2"/>
      <c r="GY634" s="2"/>
      <c r="GZ634" s="2"/>
      <c r="HA634" s="2"/>
      <c r="HB634" s="2"/>
      <c r="HC634" s="2"/>
      <c r="HD634" s="2"/>
      <c r="HE634" s="2"/>
      <c r="HF634" s="2"/>
      <c r="HG634" s="2"/>
      <c r="HH634" s="2"/>
      <c r="HI634" s="2"/>
      <c r="HJ634" s="2"/>
      <c r="HK634" s="2"/>
      <c r="HL634" s="2"/>
      <c r="HM634" s="2"/>
      <c r="HN634" s="2"/>
      <c r="HO634" s="2"/>
      <c r="HP634" s="2"/>
      <c r="HQ634" s="2"/>
      <c r="HR634" s="2"/>
      <c r="HS634" s="2"/>
      <c r="HT634" s="2"/>
      <c r="HU634" s="2"/>
      <c r="HV634" s="2"/>
      <c r="HW634" s="2"/>
      <c r="HX634" s="2"/>
      <c r="HY634" s="2"/>
      <c r="HZ634" s="2"/>
      <c r="IA634" s="2"/>
      <c r="IB634" s="2"/>
      <c r="IC634" s="2"/>
      <c r="ID634" s="2"/>
      <c r="IE634" s="2"/>
      <c r="IF634" s="2"/>
      <c r="IG634" s="2"/>
      <c r="IH634" s="2"/>
      <c r="II634" s="2"/>
      <c r="IJ634" s="2"/>
      <c r="IK634" s="2"/>
    </row>
    <row r="635" spans="1:245" s="33" customFormat="1" ht="12.75" x14ac:dyDescent="0.2">
      <c r="A635" s="28"/>
      <c r="B635" s="29"/>
      <c r="C635" s="29"/>
      <c r="D635" s="29"/>
      <c r="E635" s="30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  <c r="CZ635" s="2"/>
      <c r="DA635" s="2"/>
      <c r="DB635" s="2"/>
      <c r="DC635" s="2"/>
      <c r="DD635" s="2"/>
      <c r="DE635" s="2"/>
      <c r="DF635" s="2"/>
      <c r="DG635" s="2"/>
      <c r="DH635" s="2"/>
      <c r="DI635" s="2"/>
      <c r="DJ635" s="2"/>
      <c r="DK635" s="2"/>
      <c r="DL635" s="2"/>
      <c r="DM635" s="2"/>
      <c r="DN635" s="2"/>
      <c r="DO635" s="2"/>
      <c r="DP635" s="2"/>
      <c r="DQ635" s="2"/>
      <c r="DR635" s="2"/>
      <c r="DS635" s="2"/>
      <c r="DT635" s="2"/>
      <c r="DU635" s="2"/>
      <c r="DV635" s="2"/>
      <c r="DW635" s="2"/>
      <c r="DX635" s="2"/>
      <c r="DY635" s="2"/>
      <c r="DZ635" s="2"/>
      <c r="EA635" s="2"/>
      <c r="EB635" s="2"/>
      <c r="EC635" s="2"/>
      <c r="ED635" s="2"/>
      <c r="EE635" s="2"/>
      <c r="EF635" s="2"/>
      <c r="EG635" s="2"/>
      <c r="EH635" s="2"/>
      <c r="EI635" s="2"/>
      <c r="EJ635" s="2"/>
      <c r="EK635" s="2"/>
      <c r="EL635" s="2"/>
      <c r="EM635" s="2"/>
      <c r="EN635" s="2"/>
      <c r="EO635" s="2"/>
      <c r="EP635" s="2"/>
      <c r="EQ635" s="2"/>
      <c r="ER635" s="2"/>
      <c r="ES635" s="2"/>
      <c r="ET635" s="2"/>
      <c r="EU635" s="2"/>
      <c r="EV635" s="2"/>
      <c r="EW635" s="2"/>
      <c r="EX635" s="2"/>
      <c r="EY635" s="2"/>
      <c r="EZ635" s="2"/>
      <c r="FA635" s="2"/>
      <c r="FB635" s="2"/>
      <c r="FC635" s="2"/>
      <c r="FD635" s="2"/>
      <c r="FE635" s="2"/>
      <c r="FF635" s="2"/>
      <c r="FG635" s="2"/>
      <c r="FH635" s="2"/>
      <c r="FI635" s="2"/>
      <c r="FJ635" s="2"/>
      <c r="FK635" s="2"/>
      <c r="FL635" s="2"/>
      <c r="FM635" s="2"/>
      <c r="FN635" s="2"/>
      <c r="FO635" s="2"/>
      <c r="FP635" s="2"/>
      <c r="FQ635" s="2"/>
      <c r="FR635" s="2"/>
      <c r="FS635" s="2"/>
      <c r="FT635" s="2"/>
      <c r="FU635" s="2"/>
      <c r="FV635" s="2"/>
      <c r="FW635" s="2"/>
      <c r="FX635" s="2"/>
      <c r="FY635" s="2"/>
      <c r="FZ635" s="2"/>
      <c r="GA635" s="2"/>
      <c r="GB635" s="2"/>
      <c r="GC635" s="2"/>
      <c r="GD635" s="2"/>
      <c r="GE635" s="2"/>
      <c r="GF635" s="2"/>
      <c r="GG635" s="2"/>
      <c r="GH635" s="2"/>
      <c r="GI635" s="2"/>
      <c r="GJ635" s="2"/>
      <c r="GK635" s="2"/>
      <c r="GL635" s="2"/>
      <c r="GM635" s="2"/>
      <c r="GN635" s="2"/>
      <c r="GO635" s="2"/>
      <c r="GP635" s="2"/>
      <c r="GQ635" s="2"/>
      <c r="GR635" s="2"/>
      <c r="GS635" s="2"/>
      <c r="GT635" s="2"/>
      <c r="GU635" s="2"/>
      <c r="GV635" s="2"/>
      <c r="GW635" s="2"/>
      <c r="GX635" s="2"/>
      <c r="GY635" s="2"/>
      <c r="GZ635" s="2"/>
      <c r="HA635" s="2"/>
      <c r="HB635" s="2"/>
      <c r="HC635" s="2"/>
      <c r="HD635" s="2"/>
      <c r="HE635" s="2"/>
      <c r="HF635" s="2"/>
      <c r="HG635" s="2"/>
      <c r="HH635" s="2"/>
      <c r="HI635" s="2"/>
      <c r="HJ635" s="2"/>
      <c r="HK635" s="2"/>
      <c r="HL635" s="2"/>
      <c r="HM635" s="2"/>
      <c r="HN635" s="2"/>
      <c r="HO635" s="2"/>
      <c r="HP635" s="2"/>
      <c r="HQ635" s="2"/>
      <c r="HR635" s="2"/>
      <c r="HS635" s="2"/>
      <c r="HT635" s="2"/>
      <c r="HU635" s="2"/>
      <c r="HV635" s="2"/>
      <c r="HW635" s="2"/>
      <c r="HX635" s="2"/>
      <c r="HY635" s="2"/>
      <c r="HZ635" s="2"/>
      <c r="IA635" s="2"/>
      <c r="IB635" s="2"/>
      <c r="IC635" s="2"/>
      <c r="ID635" s="2"/>
      <c r="IE635" s="2"/>
      <c r="IF635" s="2"/>
      <c r="IG635" s="2"/>
      <c r="IH635" s="2"/>
      <c r="II635" s="2"/>
      <c r="IJ635" s="2"/>
      <c r="IK635" s="2"/>
    </row>
    <row r="636" spans="1:245" s="33" customFormat="1" ht="12.75" x14ac:dyDescent="0.2">
      <c r="A636" s="28"/>
      <c r="B636" s="29"/>
      <c r="C636" s="29"/>
      <c r="D636" s="29"/>
      <c r="E636" s="30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  <c r="CZ636" s="2"/>
      <c r="DA636" s="2"/>
      <c r="DB636" s="2"/>
      <c r="DC636" s="2"/>
      <c r="DD636" s="2"/>
      <c r="DE636" s="2"/>
      <c r="DF636" s="2"/>
      <c r="DG636" s="2"/>
      <c r="DH636" s="2"/>
      <c r="DI636" s="2"/>
      <c r="DJ636" s="2"/>
      <c r="DK636" s="2"/>
      <c r="DL636" s="2"/>
      <c r="DM636" s="2"/>
      <c r="DN636" s="2"/>
      <c r="DO636" s="2"/>
      <c r="DP636" s="2"/>
      <c r="DQ636" s="2"/>
      <c r="DR636" s="2"/>
      <c r="DS636" s="2"/>
      <c r="DT636" s="2"/>
      <c r="DU636" s="2"/>
      <c r="DV636" s="2"/>
      <c r="DW636" s="2"/>
      <c r="DX636" s="2"/>
      <c r="DY636" s="2"/>
      <c r="DZ636" s="2"/>
      <c r="EA636" s="2"/>
      <c r="EB636" s="2"/>
      <c r="EC636" s="2"/>
      <c r="ED636" s="2"/>
      <c r="EE636" s="2"/>
      <c r="EF636" s="2"/>
      <c r="EG636" s="2"/>
      <c r="EH636" s="2"/>
      <c r="EI636" s="2"/>
      <c r="EJ636" s="2"/>
      <c r="EK636" s="2"/>
      <c r="EL636" s="2"/>
      <c r="EM636" s="2"/>
      <c r="EN636" s="2"/>
      <c r="EO636" s="2"/>
      <c r="EP636" s="2"/>
      <c r="EQ636" s="2"/>
      <c r="ER636" s="2"/>
      <c r="ES636" s="2"/>
      <c r="ET636" s="2"/>
      <c r="EU636" s="2"/>
      <c r="EV636" s="2"/>
      <c r="EW636" s="2"/>
      <c r="EX636" s="2"/>
      <c r="EY636" s="2"/>
      <c r="EZ636" s="2"/>
      <c r="FA636" s="2"/>
      <c r="FB636" s="2"/>
      <c r="FC636" s="2"/>
      <c r="FD636" s="2"/>
      <c r="FE636" s="2"/>
      <c r="FF636" s="2"/>
      <c r="FG636" s="2"/>
      <c r="FH636" s="2"/>
      <c r="FI636" s="2"/>
      <c r="FJ636" s="2"/>
      <c r="FK636" s="2"/>
      <c r="FL636" s="2"/>
      <c r="FM636" s="2"/>
      <c r="FN636" s="2"/>
      <c r="FO636" s="2"/>
      <c r="FP636" s="2"/>
      <c r="FQ636" s="2"/>
      <c r="FR636" s="2"/>
      <c r="FS636" s="2"/>
      <c r="FT636" s="2"/>
      <c r="FU636" s="2"/>
      <c r="FV636" s="2"/>
      <c r="FW636" s="2"/>
      <c r="FX636" s="2"/>
      <c r="FY636" s="2"/>
      <c r="FZ636" s="2"/>
      <c r="GA636" s="2"/>
      <c r="GB636" s="2"/>
      <c r="GC636" s="2"/>
      <c r="GD636" s="2"/>
      <c r="GE636" s="2"/>
      <c r="GF636" s="2"/>
      <c r="GG636" s="2"/>
      <c r="GH636" s="2"/>
      <c r="GI636" s="2"/>
      <c r="GJ636" s="2"/>
      <c r="GK636" s="2"/>
      <c r="GL636" s="2"/>
      <c r="GM636" s="2"/>
      <c r="GN636" s="2"/>
      <c r="GO636" s="2"/>
      <c r="GP636" s="2"/>
      <c r="GQ636" s="2"/>
      <c r="GR636" s="2"/>
      <c r="GS636" s="2"/>
      <c r="GT636" s="2"/>
      <c r="GU636" s="2"/>
      <c r="GV636" s="2"/>
      <c r="GW636" s="2"/>
      <c r="GX636" s="2"/>
      <c r="GY636" s="2"/>
      <c r="GZ636" s="2"/>
      <c r="HA636" s="2"/>
      <c r="HB636" s="2"/>
      <c r="HC636" s="2"/>
      <c r="HD636" s="2"/>
      <c r="HE636" s="2"/>
      <c r="HF636" s="2"/>
      <c r="HG636" s="2"/>
      <c r="HH636" s="2"/>
      <c r="HI636" s="2"/>
      <c r="HJ636" s="2"/>
      <c r="HK636" s="2"/>
      <c r="HL636" s="2"/>
      <c r="HM636" s="2"/>
      <c r="HN636" s="2"/>
      <c r="HO636" s="2"/>
      <c r="HP636" s="2"/>
      <c r="HQ636" s="2"/>
      <c r="HR636" s="2"/>
      <c r="HS636" s="2"/>
      <c r="HT636" s="2"/>
      <c r="HU636" s="2"/>
      <c r="HV636" s="2"/>
      <c r="HW636" s="2"/>
      <c r="HX636" s="2"/>
      <c r="HY636" s="2"/>
      <c r="HZ636" s="2"/>
      <c r="IA636" s="2"/>
      <c r="IB636" s="2"/>
      <c r="IC636" s="2"/>
      <c r="ID636" s="2"/>
      <c r="IE636" s="2"/>
      <c r="IF636" s="2"/>
      <c r="IG636" s="2"/>
      <c r="IH636" s="2"/>
      <c r="II636" s="2"/>
      <c r="IJ636" s="2"/>
      <c r="IK636" s="2"/>
    </row>
    <row r="637" spans="1:245" s="33" customFormat="1" ht="12.75" x14ac:dyDescent="0.2">
      <c r="A637" s="28"/>
      <c r="B637" s="29"/>
      <c r="C637" s="29"/>
      <c r="D637" s="29"/>
      <c r="E637" s="30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  <c r="CZ637" s="2"/>
      <c r="DA637" s="2"/>
      <c r="DB637" s="2"/>
      <c r="DC637" s="2"/>
      <c r="DD637" s="2"/>
      <c r="DE637" s="2"/>
      <c r="DF637" s="2"/>
      <c r="DG637" s="2"/>
      <c r="DH637" s="2"/>
      <c r="DI637" s="2"/>
      <c r="DJ637" s="2"/>
      <c r="DK637" s="2"/>
      <c r="DL637" s="2"/>
      <c r="DM637" s="2"/>
      <c r="DN637" s="2"/>
      <c r="DO637" s="2"/>
      <c r="DP637" s="2"/>
      <c r="DQ637" s="2"/>
      <c r="DR637" s="2"/>
      <c r="DS637" s="2"/>
      <c r="DT637" s="2"/>
      <c r="DU637" s="2"/>
      <c r="DV637" s="2"/>
      <c r="DW637" s="2"/>
      <c r="DX637" s="2"/>
      <c r="DY637" s="2"/>
      <c r="DZ637" s="2"/>
      <c r="EA637" s="2"/>
      <c r="EB637" s="2"/>
      <c r="EC637" s="2"/>
      <c r="ED637" s="2"/>
      <c r="EE637" s="2"/>
      <c r="EF637" s="2"/>
      <c r="EG637" s="2"/>
      <c r="EH637" s="2"/>
      <c r="EI637" s="2"/>
      <c r="EJ637" s="2"/>
      <c r="EK637" s="2"/>
      <c r="EL637" s="2"/>
      <c r="EM637" s="2"/>
      <c r="EN637" s="2"/>
      <c r="EO637" s="2"/>
      <c r="EP637" s="2"/>
      <c r="EQ637" s="2"/>
      <c r="ER637" s="2"/>
      <c r="ES637" s="2"/>
      <c r="ET637" s="2"/>
      <c r="EU637" s="2"/>
      <c r="EV637" s="2"/>
      <c r="EW637" s="2"/>
      <c r="EX637" s="2"/>
      <c r="EY637" s="2"/>
      <c r="EZ637" s="2"/>
      <c r="FA637" s="2"/>
      <c r="FB637" s="2"/>
      <c r="FC637" s="2"/>
      <c r="FD637" s="2"/>
      <c r="FE637" s="2"/>
      <c r="FF637" s="2"/>
      <c r="FG637" s="2"/>
      <c r="FH637" s="2"/>
      <c r="FI637" s="2"/>
      <c r="FJ637" s="2"/>
      <c r="FK637" s="2"/>
      <c r="FL637" s="2"/>
      <c r="FM637" s="2"/>
      <c r="FN637" s="2"/>
      <c r="FO637" s="2"/>
      <c r="FP637" s="2"/>
      <c r="FQ637" s="2"/>
      <c r="FR637" s="2"/>
      <c r="FS637" s="2"/>
      <c r="FT637" s="2"/>
      <c r="FU637" s="2"/>
      <c r="FV637" s="2"/>
      <c r="FW637" s="2"/>
      <c r="FX637" s="2"/>
      <c r="FY637" s="2"/>
      <c r="FZ637" s="2"/>
      <c r="GA637" s="2"/>
      <c r="GB637" s="2"/>
      <c r="GC637" s="2"/>
      <c r="GD637" s="2"/>
      <c r="GE637" s="2"/>
      <c r="GF637" s="2"/>
      <c r="GG637" s="2"/>
      <c r="GH637" s="2"/>
      <c r="GI637" s="2"/>
      <c r="GJ637" s="2"/>
      <c r="GK637" s="2"/>
      <c r="GL637" s="2"/>
      <c r="GM637" s="2"/>
      <c r="GN637" s="2"/>
      <c r="GO637" s="2"/>
      <c r="GP637" s="2"/>
      <c r="GQ637" s="2"/>
      <c r="GR637" s="2"/>
      <c r="GS637" s="2"/>
      <c r="GT637" s="2"/>
      <c r="GU637" s="2"/>
      <c r="GV637" s="2"/>
      <c r="GW637" s="2"/>
      <c r="GX637" s="2"/>
      <c r="GY637" s="2"/>
      <c r="GZ637" s="2"/>
      <c r="HA637" s="2"/>
      <c r="HB637" s="2"/>
      <c r="HC637" s="2"/>
      <c r="HD637" s="2"/>
      <c r="HE637" s="2"/>
      <c r="HF637" s="2"/>
      <c r="HG637" s="2"/>
      <c r="HH637" s="2"/>
      <c r="HI637" s="2"/>
      <c r="HJ637" s="2"/>
      <c r="HK637" s="2"/>
      <c r="HL637" s="2"/>
      <c r="HM637" s="2"/>
      <c r="HN637" s="2"/>
      <c r="HO637" s="2"/>
      <c r="HP637" s="2"/>
      <c r="HQ637" s="2"/>
      <c r="HR637" s="2"/>
      <c r="HS637" s="2"/>
      <c r="HT637" s="2"/>
      <c r="HU637" s="2"/>
      <c r="HV637" s="2"/>
      <c r="HW637" s="2"/>
      <c r="HX637" s="2"/>
      <c r="HY637" s="2"/>
      <c r="HZ637" s="2"/>
      <c r="IA637" s="2"/>
      <c r="IB637" s="2"/>
      <c r="IC637" s="2"/>
      <c r="ID637" s="2"/>
      <c r="IE637" s="2"/>
      <c r="IF637" s="2"/>
      <c r="IG637" s="2"/>
      <c r="IH637" s="2"/>
      <c r="II637" s="2"/>
      <c r="IJ637" s="2"/>
      <c r="IK637" s="2"/>
    </row>
    <row r="638" spans="1:245" s="33" customFormat="1" ht="12.75" x14ac:dyDescent="0.2">
      <c r="A638" s="28"/>
      <c r="B638" s="29"/>
      <c r="C638" s="29"/>
      <c r="D638" s="29"/>
      <c r="E638" s="30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  <c r="CZ638" s="2"/>
      <c r="DA638" s="2"/>
      <c r="DB638" s="2"/>
      <c r="DC638" s="2"/>
      <c r="DD638" s="2"/>
      <c r="DE638" s="2"/>
      <c r="DF638" s="2"/>
      <c r="DG638" s="2"/>
      <c r="DH638" s="2"/>
      <c r="DI638" s="2"/>
      <c r="DJ638" s="2"/>
      <c r="DK638" s="2"/>
      <c r="DL638" s="2"/>
      <c r="DM638" s="2"/>
      <c r="DN638" s="2"/>
      <c r="DO638" s="2"/>
      <c r="DP638" s="2"/>
      <c r="DQ638" s="2"/>
      <c r="DR638" s="2"/>
      <c r="DS638" s="2"/>
      <c r="DT638" s="2"/>
      <c r="DU638" s="2"/>
      <c r="DV638" s="2"/>
      <c r="DW638" s="2"/>
      <c r="DX638" s="2"/>
      <c r="DY638" s="2"/>
      <c r="DZ638" s="2"/>
      <c r="EA638" s="2"/>
      <c r="EB638" s="2"/>
      <c r="EC638" s="2"/>
      <c r="ED638" s="2"/>
      <c r="EE638" s="2"/>
      <c r="EF638" s="2"/>
      <c r="EG638" s="2"/>
      <c r="EH638" s="2"/>
      <c r="EI638" s="2"/>
      <c r="EJ638" s="2"/>
      <c r="EK638" s="2"/>
      <c r="EL638" s="2"/>
      <c r="EM638" s="2"/>
      <c r="EN638" s="2"/>
      <c r="EO638" s="2"/>
      <c r="EP638" s="2"/>
      <c r="EQ638" s="2"/>
      <c r="ER638" s="2"/>
      <c r="ES638" s="2"/>
      <c r="ET638" s="2"/>
      <c r="EU638" s="2"/>
      <c r="EV638" s="2"/>
      <c r="EW638" s="2"/>
      <c r="EX638" s="2"/>
      <c r="EY638" s="2"/>
      <c r="EZ638" s="2"/>
      <c r="FA638" s="2"/>
      <c r="FB638" s="2"/>
      <c r="FC638" s="2"/>
      <c r="FD638" s="2"/>
      <c r="FE638" s="2"/>
      <c r="FF638" s="2"/>
      <c r="FG638" s="2"/>
      <c r="FH638" s="2"/>
      <c r="FI638" s="2"/>
      <c r="FJ638" s="2"/>
      <c r="FK638" s="2"/>
      <c r="FL638" s="2"/>
      <c r="FM638" s="2"/>
      <c r="FN638" s="2"/>
      <c r="FO638" s="2"/>
      <c r="FP638" s="2"/>
      <c r="FQ638" s="2"/>
      <c r="FR638" s="2"/>
      <c r="FS638" s="2"/>
      <c r="FT638" s="2"/>
      <c r="FU638" s="2"/>
      <c r="FV638" s="2"/>
      <c r="FW638" s="2"/>
      <c r="FX638" s="2"/>
      <c r="FY638" s="2"/>
      <c r="FZ638" s="2"/>
      <c r="GA638" s="2"/>
      <c r="GB638" s="2"/>
      <c r="GC638" s="2"/>
      <c r="GD638" s="2"/>
      <c r="GE638" s="2"/>
      <c r="GF638" s="2"/>
      <c r="GG638" s="2"/>
      <c r="GH638" s="2"/>
      <c r="GI638" s="2"/>
      <c r="GJ638" s="2"/>
      <c r="GK638" s="2"/>
      <c r="GL638" s="2"/>
      <c r="GM638" s="2"/>
      <c r="GN638" s="2"/>
      <c r="GO638" s="2"/>
      <c r="GP638" s="2"/>
      <c r="GQ638" s="2"/>
      <c r="GR638" s="2"/>
      <c r="GS638" s="2"/>
      <c r="GT638" s="2"/>
      <c r="GU638" s="2"/>
      <c r="GV638" s="2"/>
      <c r="GW638" s="2"/>
      <c r="GX638" s="2"/>
      <c r="GY638" s="2"/>
      <c r="GZ638" s="2"/>
      <c r="HA638" s="2"/>
      <c r="HB638" s="2"/>
      <c r="HC638" s="2"/>
      <c r="HD638" s="2"/>
      <c r="HE638" s="2"/>
      <c r="HF638" s="2"/>
      <c r="HG638" s="2"/>
      <c r="HH638" s="2"/>
      <c r="HI638" s="2"/>
      <c r="HJ638" s="2"/>
      <c r="HK638" s="2"/>
      <c r="HL638" s="2"/>
      <c r="HM638" s="2"/>
      <c r="HN638" s="2"/>
      <c r="HO638" s="2"/>
      <c r="HP638" s="2"/>
      <c r="HQ638" s="2"/>
      <c r="HR638" s="2"/>
      <c r="HS638" s="2"/>
      <c r="HT638" s="2"/>
      <c r="HU638" s="2"/>
      <c r="HV638" s="2"/>
      <c r="HW638" s="2"/>
      <c r="HX638" s="2"/>
      <c r="HY638" s="2"/>
      <c r="HZ638" s="2"/>
      <c r="IA638" s="2"/>
      <c r="IB638" s="2"/>
      <c r="IC638" s="2"/>
      <c r="ID638" s="2"/>
      <c r="IE638" s="2"/>
      <c r="IF638" s="2"/>
      <c r="IG638" s="2"/>
      <c r="IH638" s="2"/>
      <c r="II638" s="2"/>
      <c r="IJ638" s="2"/>
      <c r="IK638" s="2"/>
    </row>
    <row r="639" spans="1:245" s="33" customFormat="1" ht="12.75" x14ac:dyDescent="0.2">
      <c r="A639" s="28"/>
      <c r="B639" s="29"/>
      <c r="C639" s="29"/>
      <c r="D639" s="29"/>
      <c r="E639" s="30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  <c r="CZ639" s="2"/>
      <c r="DA639" s="2"/>
      <c r="DB639" s="2"/>
      <c r="DC639" s="2"/>
      <c r="DD639" s="2"/>
      <c r="DE639" s="2"/>
      <c r="DF639" s="2"/>
      <c r="DG639" s="2"/>
      <c r="DH639" s="2"/>
      <c r="DI639" s="2"/>
      <c r="DJ639" s="2"/>
      <c r="DK639" s="2"/>
      <c r="DL639" s="2"/>
      <c r="DM639" s="2"/>
      <c r="DN639" s="2"/>
      <c r="DO639" s="2"/>
      <c r="DP639" s="2"/>
      <c r="DQ639" s="2"/>
      <c r="DR639" s="2"/>
      <c r="DS639" s="2"/>
      <c r="DT639" s="2"/>
      <c r="DU639" s="2"/>
      <c r="DV639" s="2"/>
      <c r="DW639" s="2"/>
      <c r="DX639" s="2"/>
      <c r="DY639" s="2"/>
      <c r="DZ639" s="2"/>
      <c r="EA639" s="2"/>
      <c r="EB639" s="2"/>
      <c r="EC639" s="2"/>
      <c r="ED639" s="2"/>
      <c r="EE639" s="2"/>
      <c r="EF639" s="2"/>
      <c r="EG639" s="2"/>
      <c r="EH639" s="2"/>
      <c r="EI639" s="2"/>
      <c r="EJ639" s="2"/>
      <c r="EK639" s="2"/>
      <c r="EL639" s="2"/>
      <c r="EM639" s="2"/>
      <c r="EN639" s="2"/>
      <c r="EO639" s="2"/>
      <c r="EP639" s="2"/>
      <c r="EQ639" s="2"/>
      <c r="ER639" s="2"/>
      <c r="ES639" s="2"/>
      <c r="ET639" s="2"/>
      <c r="EU639" s="2"/>
      <c r="EV639" s="2"/>
      <c r="EW639" s="2"/>
      <c r="EX639" s="2"/>
      <c r="EY639" s="2"/>
      <c r="EZ639" s="2"/>
      <c r="FA639" s="2"/>
      <c r="FB639" s="2"/>
      <c r="FC639" s="2"/>
      <c r="FD639" s="2"/>
      <c r="FE639" s="2"/>
      <c r="FF639" s="2"/>
      <c r="FG639" s="2"/>
      <c r="FH639" s="2"/>
      <c r="FI639" s="2"/>
      <c r="FJ639" s="2"/>
      <c r="FK639" s="2"/>
      <c r="FL639" s="2"/>
      <c r="FM639" s="2"/>
      <c r="FN639" s="2"/>
      <c r="FO639" s="2"/>
      <c r="FP639" s="2"/>
      <c r="FQ639" s="2"/>
      <c r="FR639" s="2"/>
      <c r="FS639" s="2"/>
      <c r="FT639" s="2"/>
      <c r="FU639" s="2"/>
      <c r="FV639" s="2"/>
      <c r="FW639" s="2"/>
      <c r="FX639" s="2"/>
      <c r="FY639" s="2"/>
      <c r="FZ639" s="2"/>
      <c r="GA639" s="2"/>
      <c r="GB639" s="2"/>
      <c r="GC639" s="2"/>
      <c r="GD639" s="2"/>
      <c r="GE639" s="2"/>
      <c r="GF639" s="2"/>
      <c r="GG639" s="2"/>
      <c r="GH639" s="2"/>
      <c r="GI639" s="2"/>
      <c r="GJ639" s="2"/>
      <c r="GK639" s="2"/>
      <c r="GL639" s="2"/>
      <c r="GM639" s="2"/>
      <c r="GN639" s="2"/>
      <c r="GO639" s="2"/>
      <c r="GP639" s="2"/>
      <c r="GQ639" s="2"/>
      <c r="GR639" s="2"/>
      <c r="GS639" s="2"/>
      <c r="GT639" s="2"/>
      <c r="GU639" s="2"/>
      <c r="GV639" s="2"/>
      <c r="GW639" s="2"/>
      <c r="GX639" s="2"/>
      <c r="GY639" s="2"/>
      <c r="GZ639" s="2"/>
      <c r="HA639" s="2"/>
      <c r="HB639" s="2"/>
      <c r="HC639" s="2"/>
      <c r="HD639" s="2"/>
      <c r="HE639" s="2"/>
      <c r="HF639" s="2"/>
      <c r="HG639" s="2"/>
      <c r="HH639" s="2"/>
      <c r="HI639" s="2"/>
      <c r="HJ639" s="2"/>
      <c r="HK639" s="2"/>
      <c r="HL639" s="2"/>
      <c r="HM639" s="2"/>
      <c r="HN639" s="2"/>
      <c r="HO639" s="2"/>
      <c r="HP639" s="2"/>
      <c r="HQ639" s="2"/>
      <c r="HR639" s="2"/>
      <c r="HS639" s="2"/>
      <c r="HT639" s="2"/>
      <c r="HU639" s="2"/>
      <c r="HV639" s="2"/>
      <c r="HW639" s="2"/>
      <c r="HX639" s="2"/>
      <c r="HY639" s="2"/>
      <c r="HZ639" s="2"/>
      <c r="IA639" s="2"/>
      <c r="IB639" s="2"/>
      <c r="IC639" s="2"/>
      <c r="ID639" s="2"/>
      <c r="IE639" s="2"/>
      <c r="IF639" s="2"/>
      <c r="IG639" s="2"/>
      <c r="IH639" s="2"/>
      <c r="II639" s="2"/>
      <c r="IJ639" s="2"/>
      <c r="IK639" s="2"/>
    </row>
    <row r="640" spans="1:245" s="33" customFormat="1" ht="12.75" x14ac:dyDescent="0.2">
      <c r="A640" s="28"/>
      <c r="B640" s="29"/>
      <c r="C640" s="29"/>
      <c r="D640" s="29"/>
      <c r="E640" s="30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  <c r="CZ640" s="2"/>
      <c r="DA640" s="2"/>
      <c r="DB640" s="2"/>
      <c r="DC640" s="2"/>
      <c r="DD640" s="2"/>
      <c r="DE640" s="2"/>
      <c r="DF640" s="2"/>
      <c r="DG640" s="2"/>
      <c r="DH640" s="2"/>
      <c r="DI640" s="2"/>
      <c r="DJ640" s="2"/>
      <c r="DK640" s="2"/>
      <c r="DL640" s="2"/>
      <c r="DM640" s="2"/>
      <c r="DN640" s="2"/>
      <c r="DO640" s="2"/>
      <c r="DP640" s="2"/>
      <c r="DQ640" s="2"/>
      <c r="DR640" s="2"/>
      <c r="DS640" s="2"/>
      <c r="DT640" s="2"/>
      <c r="DU640" s="2"/>
      <c r="DV640" s="2"/>
      <c r="DW640" s="2"/>
      <c r="DX640" s="2"/>
      <c r="DY640" s="2"/>
      <c r="DZ640" s="2"/>
      <c r="EA640" s="2"/>
      <c r="EB640" s="2"/>
      <c r="EC640" s="2"/>
      <c r="ED640" s="2"/>
      <c r="EE640" s="2"/>
      <c r="EF640" s="2"/>
      <c r="EG640" s="2"/>
      <c r="EH640" s="2"/>
      <c r="EI640" s="2"/>
      <c r="EJ640" s="2"/>
      <c r="EK640" s="2"/>
      <c r="EL640" s="2"/>
      <c r="EM640" s="2"/>
      <c r="EN640" s="2"/>
      <c r="EO640" s="2"/>
      <c r="EP640" s="2"/>
      <c r="EQ640" s="2"/>
      <c r="ER640" s="2"/>
      <c r="ES640" s="2"/>
      <c r="ET640" s="2"/>
      <c r="EU640" s="2"/>
      <c r="EV640" s="2"/>
      <c r="EW640" s="2"/>
      <c r="EX640" s="2"/>
      <c r="EY640" s="2"/>
      <c r="EZ640" s="2"/>
      <c r="FA640" s="2"/>
      <c r="FB640" s="2"/>
      <c r="FC640" s="2"/>
      <c r="FD640" s="2"/>
      <c r="FE640" s="2"/>
      <c r="FF640" s="2"/>
      <c r="FG640" s="2"/>
      <c r="FH640" s="2"/>
      <c r="FI640" s="2"/>
      <c r="FJ640" s="2"/>
      <c r="FK640" s="2"/>
      <c r="FL640" s="2"/>
      <c r="FM640" s="2"/>
      <c r="FN640" s="2"/>
      <c r="FO640" s="2"/>
      <c r="FP640" s="2"/>
      <c r="FQ640" s="2"/>
      <c r="FR640" s="2"/>
      <c r="FS640" s="2"/>
      <c r="FT640" s="2"/>
      <c r="FU640" s="2"/>
      <c r="FV640" s="2"/>
      <c r="FW640" s="2"/>
      <c r="FX640" s="2"/>
      <c r="FY640" s="2"/>
      <c r="FZ640" s="2"/>
      <c r="GA640" s="2"/>
      <c r="GB640" s="2"/>
      <c r="GC640" s="2"/>
      <c r="GD640" s="2"/>
      <c r="GE640" s="2"/>
      <c r="GF640" s="2"/>
      <c r="GG640" s="2"/>
      <c r="GH640" s="2"/>
      <c r="GI640" s="2"/>
      <c r="GJ640" s="2"/>
      <c r="GK640" s="2"/>
      <c r="GL640" s="2"/>
      <c r="GM640" s="2"/>
      <c r="GN640" s="2"/>
      <c r="GO640" s="2"/>
      <c r="GP640" s="2"/>
      <c r="GQ640" s="2"/>
      <c r="GR640" s="2"/>
      <c r="GS640" s="2"/>
      <c r="GT640" s="2"/>
      <c r="GU640" s="2"/>
      <c r="GV640" s="2"/>
      <c r="GW640" s="2"/>
      <c r="GX640" s="2"/>
      <c r="GY640" s="2"/>
      <c r="GZ640" s="2"/>
      <c r="HA640" s="2"/>
      <c r="HB640" s="2"/>
      <c r="HC640" s="2"/>
      <c r="HD640" s="2"/>
      <c r="HE640" s="2"/>
      <c r="HF640" s="2"/>
      <c r="HG640" s="2"/>
      <c r="HH640" s="2"/>
      <c r="HI640" s="2"/>
      <c r="HJ640" s="2"/>
      <c r="HK640" s="2"/>
      <c r="HL640" s="2"/>
      <c r="HM640" s="2"/>
      <c r="HN640" s="2"/>
      <c r="HO640" s="2"/>
      <c r="HP640" s="2"/>
      <c r="HQ640" s="2"/>
      <c r="HR640" s="2"/>
      <c r="HS640" s="2"/>
      <c r="HT640" s="2"/>
      <c r="HU640" s="2"/>
      <c r="HV640" s="2"/>
      <c r="HW640" s="2"/>
      <c r="HX640" s="2"/>
      <c r="HY640" s="2"/>
      <c r="HZ640" s="2"/>
      <c r="IA640" s="2"/>
      <c r="IB640" s="2"/>
      <c r="IC640" s="2"/>
      <c r="ID640" s="2"/>
      <c r="IE640" s="2"/>
      <c r="IF640" s="2"/>
      <c r="IG640" s="2"/>
      <c r="IH640" s="2"/>
      <c r="II640" s="2"/>
      <c r="IJ640" s="2"/>
      <c r="IK640" s="2"/>
    </row>
    <row r="641" spans="1:245" s="33" customFormat="1" ht="12.75" x14ac:dyDescent="0.2">
      <c r="A641" s="28"/>
      <c r="B641" s="29"/>
      <c r="C641" s="29"/>
      <c r="D641" s="29"/>
      <c r="E641" s="30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  <c r="CZ641" s="2"/>
      <c r="DA641" s="2"/>
      <c r="DB641" s="2"/>
      <c r="DC641" s="2"/>
      <c r="DD641" s="2"/>
      <c r="DE641" s="2"/>
      <c r="DF641" s="2"/>
      <c r="DG641" s="2"/>
      <c r="DH641" s="2"/>
      <c r="DI641" s="2"/>
      <c r="DJ641" s="2"/>
      <c r="DK641" s="2"/>
      <c r="DL641" s="2"/>
      <c r="DM641" s="2"/>
      <c r="DN641" s="2"/>
      <c r="DO641" s="2"/>
      <c r="DP641" s="2"/>
      <c r="DQ641" s="2"/>
      <c r="DR641" s="2"/>
      <c r="DS641" s="2"/>
      <c r="DT641" s="2"/>
      <c r="DU641" s="2"/>
      <c r="DV641" s="2"/>
      <c r="DW641" s="2"/>
      <c r="DX641" s="2"/>
      <c r="DY641" s="2"/>
      <c r="DZ641" s="2"/>
      <c r="EA641" s="2"/>
      <c r="EB641" s="2"/>
      <c r="EC641" s="2"/>
      <c r="ED641" s="2"/>
      <c r="EE641" s="2"/>
      <c r="EF641" s="2"/>
      <c r="EG641" s="2"/>
      <c r="EH641" s="2"/>
      <c r="EI641" s="2"/>
      <c r="EJ641" s="2"/>
      <c r="EK641" s="2"/>
      <c r="EL641" s="2"/>
      <c r="EM641" s="2"/>
      <c r="EN641" s="2"/>
      <c r="EO641" s="2"/>
      <c r="EP641" s="2"/>
      <c r="EQ641" s="2"/>
      <c r="ER641" s="2"/>
      <c r="ES641" s="2"/>
      <c r="ET641" s="2"/>
      <c r="EU641" s="2"/>
      <c r="EV641" s="2"/>
      <c r="EW641" s="2"/>
      <c r="EX641" s="2"/>
      <c r="EY641" s="2"/>
      <c r="EZ641" s="2"/>
      <c r="FA641" s="2"/>
      <c r="FB641" s="2"/>
      <c r="FC641" s="2"/>
      <c r="FD641" s="2"/>
      <c r="FE641" s="2"/>
      <c r="FF641" s="2"/>
      <c r="FG641" s="2"/>
      <c r="FH641" s="2"/>
      <c r="FI641" s="2"/>
      <c r="FJ641" s="2"/>
      <c r="FK641" s="2"/>
      <c r="FL641" s="2"/>
      <c r="FM641" s="2"/>
      <c r="FN641" s="2"/>
      <c r="FO641" s="2"/>
      <c r="FP641" s="2"/>
      <c r="FQ641" s="2"/>
      <c r="FR641" s="2"/>
      <c r="FS641" s="2"/>
      <c r="FT641" s="2"/>
      <c r="FU641" s="2"/>
      <c r="FV641" s="2"/>
      <c r="FW641" s="2"/>
      <c r="FX641" s="2"/>
      <c r="FY641" s="2"/>
      <c r="FZ641" s="2"/>
      <c r="GA641" s="2"/>
      <c r="GB641" s="2"/>
      <c r="GC641" s="2"/>
      <c r="GD641" s="2"/>
      <c r="GE641" s="2"/>
      <c r="GF641" s="2"/>
      <c r="GG641" s="2"/>
      <c r="GH641" s="2"/>
      <c r="GI641" s="2"/>
      <c r="GJ641" s="2"/>
      <c r="GK641" s="2"/>
      <c r="GL641" s="2"/>
      <c r="GM641" s="2"/>
      <c r="GN641" s="2"/>
      <c r="GO641" s="2"/>
      <c r="GP641" s="2"/>
      <c r="GQ641" s="2"/>
      <c r="GR641" s="2"/>
      <c r="GS641" s="2"/>
      <c r="GT641" s="2"/>
      <c r="GU641" s="2"/>
      <c r="GV641" s="2"/>
      <c r="GW641" s="2"/>
      <c r="GX641" s="2"/>
      <c r="GY641" s="2"/>
      <c r="GZ641" s="2"/>
      <c r="HA641" s="2"/>
      <c r="HB641" s="2"/>
      <c r="HC641" s="2"/>
      <c r="HD641" s="2"/>
      <c r="HE641" s="2"/>
      <c r="HF641" s="2"/>
      <c r="HG641" s="2"/>
      <c r="HH641" s="2"/>
      <c r="HI641" s="2"/>
      <c r="HJ641" s="2"/>
      <c r="HK641" s="2"/>
      <c r="HL641" s="2"/>
      <c r="HM641" s="2"/>
      <c r="HN641" s="2"/>
      <c r="HO641" s="2"/>
      <c r="HP641" s="2"/>
      <c r="HQ641" s="2"/>
      <c r="HR641" s="2"/>
      <c r="HS641" s="2"/>
      <c r="HT641" s="2"/>
      <c r="HU641" s="2"/>
      <c r="HV641" s="2"/>
      <c r="HW641" s="2"/>
      <c r="HX641" s="2"/>
      <c r="HY641" s="2"/>
      <c r="HZ641" s="2"/>
      <c r="IA641" s="2"/>
      <c r="IB641" s="2"/>
      <c r="IC641" s="2"/>
      <c r="ID641" s="2"/>
      <c r="IE641" s="2"/>
      <c r="IF641" s="2"/>
      <c r="IG641" s="2"/>
      <c r="IH641" s="2"/>
      <c r="II641" s="2"/>
      <c r="IJ641" s="2"/>
      <c r="IK641" s="2"/>
    </row>
    <row r="642" spans="1:245" s="33" customFormat="1" ht="12.75" x14ac:dyDescent="0.2">
      <c r="A642" s="28"/>
      <c r="B642" s="29"/>
      <c r="C642" s="29"/>
      <c r="D642" s="29"/>
      <c r="E642" s="30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  <c r="CZ642" s="2"/>
      <c r="DA642" s="2"/>
      <c r="DB642" s="2"/>
      <c r="DC642" s="2"/>
      <c r="DD642" s="2"/>
      <c r="DE642" s="2"/>
      <c r="DF642" s="2"/>
      <c r="DG642" s="2"/>
      <c r="DH642" s="2"/>
      <c r="DI642" s="2"/>
      <c r="DJ642" s="2"/>
      <c r="DK642" s="2"/>
      <c r="DL642" s="2"/>
      <c r="DM642" s="2"/>
      <c r="DN642" s="2"/>
      <c r="DO642" s="2"/>
      <c r="DP642" s="2"/>
      <c r="DQ642" s="2"/>
      <c r="DR642" s="2"/>
      <c r="DS642" s="2"/>
      <c r="DT642" s="2"/>
      <c r="DU642" s="2"/>
      <c r="DV642" s="2"/>
      <c r="DW642" s="2"/>
      <c r="DX642" s="2"/>
      <c r="DY642" s="2"/>
      <c r="DZ642" s="2"/>
      <c r="EA642" s="2"/>
      <c r="EB642" s="2"/>
      <c r="EC642" s="2"/>
      <c r="ED642" s="2"/>
      <c r="EE642" s="2"/>
      <c r="EF642" s="2"/>
      <c r="EG642" s="2"/>
      <c r="EH642" s="2"/>
      <c r="EI642" s="2"/>
      <c r="EJ642" s="2"/>
      <c r="EK642" s="2"/>
      <c r="EL642" s="2"/>
      <c r="EM642" s="2"/>
      <c r="EN642" s="2"/>
      <c r="EO642" s="2"/>
      <c r="EP642" s="2"/>
      <c r="EQ642" s="2"/>
      <c r="ER642" s="2"/>
      <c r="ES642" s="2"/>
      <c r="ET642" s="2"/>
      <c r="EU642" s="2"/>
      <c r="EV642" s="2"/>
      <c r="EW642" s="2"/>
      <c r="EX642" s="2"/>
      <c r="EY642" s="2"/>
      <c r="EZ642" s="2"/>
      <c r="FA642" s="2"/>
      <c r="FB642" s="2"/>
      <c r="FC642" s="2"/>
      <c r="FD642" s="2"/>
      <c r="FE642" s="2"/>
      <c r="FF642" s="2"/>
      <c r="FG642" s="2"/>
      <c r="FH642" s="2"/>
      <c r="FI642" s="2"/>
      <c r="FJ642" s="2"/>
      <c r="FK642" s="2"/>
      <c r="FL642" s="2"/>
      <c r="FM642" s="2"/>
      <c r="FN642" s="2"/>
      <c r="FO642" s="2"/>
      <c r="FP642" s="2"/>
      <c r="FQ642" s="2"/>
      <c r="FR642" s="2"/>
      <c r="FS642" s="2"/>
      <c r="FT642" s="2"/>
      <c r="FU642" s="2"/>
      <c r="FV642" s="2"/>
      <c r="FW642" s="2"/>
      <c r="FX642" s="2"/>
      <c r="FY642" s="2"/>
      <c r="FZ642" s="2"/>
      <c r="GA642" s="2"/>
      <c r="GB642" s="2"/>
      <c r="GC642" s="2"/>
      <c r="GD642" s="2"/>
      <c r="GE642" s="2"/>
      <c r="GF642" s="2"/>
      <c r="GG642" s="2"/>
      <c r="GH642" s="2"/>
      <c r="GI642" s="2"/>
      <c r="GJ642" s="2"/>
      <c r="GK642" s="2"/>
      <c r="GL642" s="2"/>
      <c r="GM642" s="2"/>
      <c r="GN642" s="2"/>
      <c r="GO642" s="2"/>
      <c r="GP642" s="2"/>
      <c r="GQ642" s="2"/>
      <c r="GR642" s="2"/>
      <c r="GS642" s="2"/>
      <c r="GT642" s="2"/>
      <c r="GU642" s="2"/>
      <c r="GV642" s="2"/>
      <c r="GW642" s="2"/>
      <c r="GX642" s="2"/>
      <c r="GY642" s="2"/>
      <c r="GZ642" s="2"/>
      <c r="HA642" s="2"/>
      <c r="HB642" s="2"/>
      <c r="HC642" s="2"/>
      <c r="HD642" s="2"/>
      <c r="HE642" s="2"/>
      <c r="HF642" s="2"/>
      <c r="HG642" s="2"/>
      <c r="HH642" s="2"/>
      <c r="HI642" s="2"/>
      <c r="HJ642" s="2"/>
      <c r="HK642" s="2"/>
      <c r="HL642" s="2"/>
      <c r="HM642" s="2"/>
      <c r="HN642" s="2"/>
      <c r="HO642" s="2"/>
      <c r="HP642" s="2"/>
      <c r="HQ642" s="2"/>
      <c r="HR642" s="2"/>
      <c r="HS642" s="2"/>
      <c r="HT642" s="2"/>
      <c r="HU642" s="2"/>
      <c r="HV642" s="2"/>
      <c r="HW642" s="2"/>
      <c r="HX642" s="2"/>
      <c r="HY642" s="2"/>
      <c r="HZ642" s="2"/>
      <c r="IA642" s="2"/>
      <c r="IB642" s="2"/>
      <c r="IC642" s="2"/>
      <c r="ID642" s="2"/>
      <c r="IE642" s="2"/>
      <c r="IF642" s="2"/>
      <c r="IG642" s="2"/>
      <c r="IH642" s="2"/>
      <c r="II642" s="2"/>
      <c r="IJ642" s="2"/>
      <c r="IK642" s="2"/>
    </row>
    <row r="643" spans="1:245" s="33" customFormat="1" ht="12.75" x14ac:dyDescent="0.2">
      <c r="A643" s="28"/>
      <c r="B643" s="29"/>
      <c r="C643" s="29"/>
      <c r="D643" s="29"/>
      <c r="E643" s="30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  <c r="CZ643" s="2"/>
      <c r="DA643" s="2"/>
      <c r="DB643" s="2"/>
      <c r="DC643" s="2"/>
      <c r="DD643" s="2"/>
      <c r="DE643" s="2"/>
      <c r="DF643" s="2"/>
      <c r="DG643" s="2"/>
      <c r="DH643" s="2"/>
      <c r="DI643" s="2"/>
      <c r="DJ643" s="2"/>
      <c r="DK643" s="2"/>
      <c r="DL643" s="2"/>
      <c r="DM643" s="2"/>
      <c r="DN643" s="2"/>
      <c r="DO643" s="2"/>
      <c r="DP643" s="2"/>
      <c r="DQ643" s="2"/>
      <c r="DR643" s="2"/>
      <c r="DS643" s="2"/>
      <c r="DT643" s="2"/>
      <c r="DU643" s="2"/>
      <c r="DV643" s="2"/>
      <c r="DW643" s="2"/>
      <c r="DX643" s="2"/>
      <c r="DY643" s="2"/>
      <c r="DZ643" s="2"/>
      <c r="EA643" s="2"/>
      <c r="EB643" s="2"/>
      <c r="EC643" s="2"/>
      <c r="ED643" s="2"/>
      <c r="EE643" s="2"/>
      <c r="EF643" s="2"/>
      <c r="EG643" s="2"/>
      <c r="EH643" s="2"/>
      <c r="EI643" s="2"/>
      <c r="EJ643" s="2"/>
      <c r="EK643" s="2"/>
      <c r="EL643" s="2"/>
      <c r="EM643" s="2"/>
      <c r="EN643" s="2"/>
      <c r="EO643" s="2"/>
      <c r="EP643" s="2"/>
      <c r="EQ643" s="2"/>
      <c r="ER643" s="2"/>
      <c r="ES643" s="2"/>
      <c r="ET643" s="2"/>
      <c r="EU643" s="2"/>
      <c r="EV643" s="2"/>
      <c r="EW643" s="2"/>
      <c r="EX643" s="2"/>
      <c r="EY643" s="2"/>
      <c r="EZ643" s="2"/>
      <c r="FA643" s="2"/>
      <c r="FB643" s="2"/>
      <c r="FC643" s="2"/>
      <c r="FD643" s="2"/>
      <c r="FE643" s="2"/>
      <c r="FF643" s="2"/>
      <c r="FG643" s="2"/>
      <c r="FH643" s="2"/>
      <c r="FI643" s="2"/>
      <c r="FJ643" s="2"/>
      <c r="FK643" s="2"/>
      <c r="FL643" s="2"/>
      <c r="FM643" s="2"/>
      <c r="FN643" s="2"/>
      <c r="FO643" s="2"/>
      <c r="FP643" s="2"/>
      <c r="FQ643" s="2"/>
      <c r="FR643" s="2"/>
      <c r="FS643" s="2"/>
      <c r="FT643" s="2"/>
      <c r="FU643" s="2"/>
      <c r="FV643" s="2"/>
      <c r="FW643" s="2"/>
      <c r="FX643" s="2"/>
      <c r="FY643" s="2"/>
      <c r="FZ643" s="2"/>
      <c r="GA643" s="2"/>
      <c r="GB643" s="2"/>
      <c r="GC643" s="2"/>
      <c r="GD643" s="2"/>
      <c r="GE643" s="2"/>
      <c r="GF643" s="2"/>
      <c r="GG643" s="2"/>
      <c r="GH643" s="2"/>
      <c r="GI643" s="2"/>
      <c r="GJ643" s="2"/>
      <c r="GK643" s="2"/>
      <c r="GL643" s="2"/>
      <c r="GM643" s="2"/>
      <c r="GN643" s="2"/>
      <c r="GO643" s="2"/>
      <c r="GP643" s="2"/>
      <c r="GQ643" s="2"/>
      <c r="GR643" s="2"/>
      <c r="GS643" s="2"/>
      <c r="GT643" s="2"/>
      <c r="GU643" s="2"/>
      <c r="GV643" s="2"/>
      <c r="GW643" s="2"/>
      <c r="GX643" s="2"/>
      <c r="GY643" s="2"/>
      <c r="GZ643" s="2"/>
      <c r="HA643" s="2"/>
      <c r="HB643" s="2"/>
      <c r="HC643" s="2"/>
      <c r="HD643" s="2"/>
      <c r="HE643" s="2"/>
      <c r="HF643" s="2"/>
      <c r="HG643" s="2"/>
      <c r="HH643" s="2"/>
      <c r="HI643" s="2"/>
      <c r="HJ643" s="2"/>
      <c r="HK643" s="2"/>
      <c r="HL643" s="2"/>
      <c r="HM643" s="2"/>
      <c r="HN643" s="2"/>
      <c r="HO643" s="2"/>
      <c r="HP643" s="2"/>
      <c r="HQ643" s="2"/>
      <c r="HR643" s="2"/>
      <c r="HS643" s="2"/>
      <c r="HT643" s="2"/>
      <c r="HU643" s="2"/>
      <c r="HV643" s="2"/>
      <c r="HW643" s="2"/>
      <c r="HX643" s="2"/>
      <c r="HY643" s="2"/>
      <c r="HZ643" s="2"/>
      <c r="IA643" s="2"/>
      <c r="IB643" s="2"/>
      <c r="IC643" s="2"/>
      <c r="ID643" s="2"/>
      <c r="IE643" s="2"/>
      <c r="IF643" s="2"/>
      <c r="IG643" s="2"/>
      <c r="IH643" s="2"/>
      <c r="II643" s="2"/>
      <c r="IJ643" s="2"/>
      <c r="IK643" s="2"/>
    </row>
    <row r="644" spans="1:245" s="33" customFormat="1" ht="12.75" x14ac:dyDescent="0.2">
      <c r="A644" s="28"/>
      <c r="B644" s="29"/>
      <c r="C644" s="29"/>
      <c r="D644" s="29"/>
      <c r="E644" s="30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  <c r="CZ644" s="2"/>
      <c r="DA644" s="2"/>
      <c r="DB644" s="2"/>
      <c r="DC644" s="2"/>
      <c r="DD644" s="2"/>
      <c r="DE644" s="2"/>
      <c r="DF644" s="2"/>
      <c r="DG644" s="2"/>
      <c r="DH644" s="2"/>
      <c r="DI644" s="2"/>
      <c r="DJ644" s="2"/>
      <c r="DK644" s="2"/>
      <c r="DL644" s="2"/>
      <c r="DM644" s="2"/>
      <c r="DN644" s="2"/>
      <c r="DO644" s="2"/>
      <c r="DP644" s="2"/>
      <c r="DQ644" s="2"/>
      <c r="DR644" s="2"/>
      <c r="DS644" s="2"/>
      <c r="DT644" s="2"/>
      <c r="DU644" s="2"/>
      <c r="DV644" s="2"/>
      <c r="DW644" s="2"/>
      <c r="DX644" s="2"/>
      <c r="DY644" s="2"/>
      <c r="DZ644" s="2"/>
      <c r="EA644" s="2"/>
      <c r="EB644" s="2"/>
      <c r="EC644" s="2"/>
      <c r="ED644" s="2"/>
      <c r="EE644" s="2"/>
      <c r="EF644" s="2"/>
      <c r="EG644" s="2"/>
      <c r="EH644" s="2"/>
      <c r="EI644" s="2"/>
      <c r="EJ644" s="2"/>
      <c r="EK644" s="2"/>
      <c r="EL644" s="2"/>
      <c r="EM644" s="2"/>
      <c r="EN644" s="2"/>
      <c r="EO644" s="2"/>
      <c r="EP644" s="2"/>
      <c r="EQ644" s="2"/>
      <c r="ER644" s="2"/>
      <c r="ES644" s="2"/>
      <c r="ET644" s="2"/>
      <c r="EU644" s="2"/>
      <c r="EV644" s="2"/>
      <c r="EW644" s="2"/>
      <c r="EX644" s="2"/>
      <c r="EY644" s="2"/>
      <c r="EZ644" s="2"/>
      <c r="FA644" s="2"/>
      <c r="FB644" s="2"/>
      <c r="FC644" s="2"/>
      <c r="FD644" s="2"/>
      <c r="FE644" s="2"/>
      <c r="FF644" s="2"/>
      <c r="FG644" s="2"/>
      <c r="FH644" s="2"/>
      <c r="FI644" s="2"/>
      <c r="FJ644" s="2"/>
      <c r="FK644" s="2"/>
      <c r="FL644" s="2"/>
      <c r="FM644" s="2"/>
      <c r="FN644" s="2"/>
      <c r="FO644" s="2"/>
      <c r="FP644" s="2"/>
      <c r="FQ644" s="2"/>
      <c r="FR644" s="2"/>
      <c r="FS644" s="2"/>
      <c r="FT644" s="2"/>
      <c r="FU644" s="2"/>
      <c r="FV644" s="2"/>
      <c r="FW644" s="2"/>
      <c r="FX644" s="2"/>
      <c r="FY644" s="2"/>
      <c r="FZ644" s="2"/>
      <c r="GA644" s="2"/>
      <c r="GB644" s="2"/>
      <c r="GC644" s="2"/>
      <c r="GD644" s="2"/>
      <c r="GE644" s="2"/>
      <c r="GF644" s="2"/>
      <c r="GG644" s="2"/>
      <c r="GH644" s="2"/>
      <c r="GI644" s="2"/>
      <c r="GJ644" s="2"/>
      <c r="GK644" s="2"/>
      <c r="GL644" s="2"/>
      <c r="GM644" s="2"/>
      <c r="GN644" s="2"/>
      <c r="GO644" s="2"/>
      <c r="GP644" s="2"/>
      <c r="GQ644" s="2"/>
      <c r="GR644" s="2"/>
      <c r="GS644" s="2"/>
      <c r="GT644" s="2"/>
      <c r="GU644" s="2"/>
      <c r="GV644" s="2"/>
      <c r="GW644" s="2"/>
      <c r="GX644" s="2"/>
      <c r="GY644" s="2"/>
      <c r="GZ644" s="2"/>
      <c r="HA644" s="2"/>
      <c r="HB644" s="2"/>
      <c r="HC644" s="2"/>
      <c r="HD644" s="2"/>
      <c r="HE644" s="2"/>
      <c r="HF644" s="2"/>
      <c r="HG644" s="2"/>
      <c r="HH644" s="2"/>
      <c r="HI644" s="2"/>
      <c r="HJ644" s="2"/>
      <c r="HK644" s="2"/>
      <c r="HL644" s="2"/>
      <c r="HM644" s="2"/>
      <c r="HN644" s="2"/>
      <c r="HO644" s="2"/>
      <c r="HP644" s="2"/>
      <c r="HQ644" s="2"/>
      <c r="HR644" s="2"/>
      <c r="HS644" s="2"/>
      <c r="HT644" s="2"/>
      <c r="HU644" s="2"/>
      <c r="HV644" s="2"/>
      <c r="HW644" s="2"/>
      <c r="HX644" s="2"/>
      <c r="HY644" s="2"/>
      <c r="HZ644" s="2"/>
      <c r="IA644" s="2"/>
      <c r="IB644" s="2"/>
      <c r="IC644" s="2"/>
      <c r="ID644" s="2"/>
      <c r="IE644" s="2"/>
      <c r="IF644" s="2"/>
      <c r="IG644" s="2"/>
      <c r="IH644" s="2"/>
      <c r="II644" s="2"/>
      <c r="IJ644" s="2"/>
      <c r="IK644" s="2"/>
    </row>
    <row r="645" spans="1:245" s="33" customFormat="1" ht="12.75" x14ac:dyDescent="0.2">
      <c r="A645" s="28"/>
      <c r="B645" s="29"/>
      <c r="C645" s="29"/>
      <c r="D645" s="29"/>
      <c r="E645" s="30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  <c r="CZ645" s="2"/>
      <c r="DA645" s="2"/>
      <c r="DB645" s="2"/>
      <c r="DC645" s="2"/>
      <c r="DD645" s="2"/>
      <c r="DE645" s="2"/>
      <c r="DF645" s="2"/>
      <c r="DG645" s="2"/>
      <c r="DH645" s="2"/>
      <c r="DI645" s="2"/>
      <c r="DJ645" s="2"/>
      <c r="DK645" s="2"/>
      <c r="DL645" s="2"/>
      <c r="DM645" s="2"/>
      <c r="DN645" s="2"/>
      <c r="DO645" s="2"/>
      <c r="DP645" s="2"/>
      <c r="DQ645" s="2"/>
      <c r="DR645" s="2"/>
      <c r="DS645" s="2"/>
      <c r="DT645" s="2"/>
      <c r="DU645" s="2"/>
      <c r="DV645" s="2"/>
      <c r="DW645" s="2"/>
      <c r="DX645" s="2"/>
      <c r="DY645" s="2"/>
      <c r="DZ645" s="2"/>
      <c r="EA645" s="2"/>
      <c r="EB645" s="2"/>
      <c r="EC645" s="2"/>
      <c r="ED645" s="2"/>
      <c r="EE645" s="2"/>
      <c r="EF645" s="2"/>
      <c r="EG645" s="2"/>
      <c r="EH645" s="2"/>
      <c r="EI645" s="2"/>
      <c r="EJ645" s="2"/>
      <c r="EK645" s="2"/>
      <c r="EL645" s="2"/>
      <c r="EM645" s="2"/>
      <c r="EN645" s="2"/>
      <c r="EO645" s="2"/>
      <c r="EP645" s="2"/>
      <c r="EQ645" s="2"/>
      <c r="ER645" s="2"/>
      <c r="ES645" s="2"/>
      <c r="ET645" s="2"/>
      <c r="EU645" s="2"/>
      <c r="EV645" s="2"/>
      <c r="EW645" s="2"/>
      <c r="EX645" s="2"/>
      <c r="EY645" s="2"/>
      <c r="EZ645" s="2"/>
      <c r="FA645" s="2"/>
      <c r="FB645" s="2"/>
      <c r="FC645" s="2"/>
      <c r="FD645" s="2"/>
      <c r="FE645" s="2"/>
      <c r="FF645" s="2"/>
      <c r="FG645" s="2"/>
      <c r="FH645" s="2"/>
      <c r="FI645" s="2"/>
      <c r="FJ645" s="2"/>
      <c r="FK645" s="2"/>
      <c r="FL645" s="2"/>
      <c r="FM645" s="2"/>
      <c r="FN645" s="2"/>
      <c r="FO645" s="2"/>
      <c r="FP645" s="2"/>
      <c r="FQ645" s="2"/>
      <c r="FR645" s="2"/>
      <c r="FS645" s="2"/>
      <c r="FT645" s="2"/>
      <c r="FU645" s="2"/>
      <c r="FV645" s="2"/>
      <c r="FW645" s="2"/>
      <c r="FX645" s="2"/>
      <c r="FY645" s="2"/>
      <c r="FZ645" s="2"/>
      <c r="GA645" s="2"/>
      <c r="GB645" s="2"/>
      <c r="GC645" s="2"/>
      <c r="GD645" s="2"/>
      <c r="GE645" s="2"/>
      <c r="GF645" s="2"/>
      <c r="GG645" s="2"/>
      <c r="GH645" s="2"/>
      <c r="GI645" s="2"/>
      <c r="GJ645" s="2"/>
      <c r="GK645" s="2"/>
      <c r="GL645" s="2"/>
      <c r="GM645" s="2"/>
      <c r="GN645" s="2"/>
      <c r="GO645" s="2"/>
      <c r="GP645" s="2"/>
      <c r="GQ645" s="2"/>
      <c r="GR645" s="2"/>
      <c r="GS645" s="2"/>
      <c r="GT645" s="2"/>
      <c r="GU645" s="2"/>
      <c r="GV645" s="2"/>
      <c r="GW645" s="2"/>
      <c r="GX645" s="2"/>
      <c r="GY645" s="2"/>
      <c r="GZ645" s="2"/>
      <c r="HA645" s="2"/>
      <c r="HB645" s="2"/>
      <c r="HC645" s="2"/>
      <c r="HD645" s="2"/>
      <c r="HE645" s="2"/>
      <c r="HF645" s="2"/>
      <c r="HG645" s="2"/>
      <c r="HH645" s="2"/>
      <c r="HI645" s="2"/>
      <c r="HJ645" s="2"/>
      <c r="HK645" s="2"/>
      <c r="HL645" s="2"/>
      <c r="HM645" s="2"/>
      <c r="HN645" s="2"/>
      <c r="HO645" s="2"/>
      <c r="HP645" s="2"/>
      <c r="HQ645" s="2"/>
      <c r="HR645" s="2"/>
      <c r="HS645" s="2"/>
      <c r="HT645" s="2"/>
      <c r="HU645" s="2"/>
      <c r="HV645" s="2"/>
      <c r="HW645" s="2"/>
      <c r="HX645" s="2"/>
      <c r="HY645" s="2"/>
      <c r="HZ645" s="2"/>
      <c r="IA645" s="2"/>
      <c r="IB645" s="2"/>
      <c r="IC645" s="2"/>
      <c r="ID645" s="2"/>
      <c r="IE645" s="2"/>
      <c r="IF645" s="2"/>
      <c r="IG645" s="2"/>
      <c r="IH645" s="2"/>
      <c r="II645" s="2"/>
      <c r="IJ645" s="2"/>
      <c r="IK645" s="2"/>
    </row>
    <row r="646" spans="1:245" s="33" customFormat="1" ht="12.75" x14ac:dyDescent="0.2">
      <c r="A646" s="28"/>
      <c r="B646" s="29"/>
      <c r="C646" s="29"/>
      <c r="D646" s="29"/>
      <c r="E646" s="30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  <c r="CZ646" s="2"/>
      <c r="DA646" s="2"/>
      <c r="DB646" s="2"/>
      <c r="DC646" s="2"/>
      <c r="DD646" s="2"/>
      <c r="DE646" s="2"/>
      <c r="DF646" s="2"/>
      <c r="DG646" s="2"/>
      <c r="DH646" s="2"/>
      <c r="DI646" s="2"/>
      <c r="DJ646" s="2"/>
      <c r="DK646" s="2"/>
      <c r="DL646" s="2"/>
      <c r="DM646" s="2"/>
      <c r="DN646" s="2"/>
      <c r="DO646" s="2"/>
      <c r="DP646" s="2"/>
      <c r="DQ646" s="2"/>
      <c r="DR646" s="2"/>
      <c r="DS646" s="2"/>
      <c r="DT646" s="2"/>
      <c r="DU646" s="2"/>
      <c r="DV646" s="2"/>
      <c r="DW646" s="2"/>
      <c r="DX646" s="2"/>
      <c r="DY646" s="2"/>
      <c r="DZ646" s="2"/>
      <c r="EA646" s="2"/>
      <c r="EB646" s="2"/>
      <c r="EC646" s="2"/>
      <c r="ED646" s="2"/>
      <c r="EE646" s="2"/>
      <c r="EF646" s="2"/>
      <c r="EG646" s="2"/>
      <c r="EH646" s="2"/>
      <c r="EI646" s="2"/>
      <c r="EJ646" s="2"/>
      <c r="EK646" s="2"/>
      <c r="EL646" s="2"/>
      <c r="EM646" s="2"/>
      <c r="EN646" s="2"/>
      <c r="EO646" s="2"/>
      <c r="EP646" s="2"/>
      <c r="EQ646" s="2"/>
      <c r="ER646" s="2"/>
      <c r="ES646" s="2"/>
      <c r="ET646" s="2"/>
      <c r="EU646" s="2"/>
      <c r="EV646" s="2"/>
      <c r="EW646" s="2"/>
      <c r="EX646" s="2"/>
      <c r="EY646" s="2"/>
      <c r="EZ646" s="2"/>
      <c r="FA646" s="2"/>
      <c r="FB646" s="2"/>
      <c r="FC646" s="2"/>
      <c r="FD646" s="2"/>
      <c r="FE646" s="2"/>
      <c r="FF646" s="2"/>
      <c r="FG646" s="2"/>
      <c r="FH646" s="2"/>
      <c r="FI646" s="2"/>
      <c r="FJ646" s="2"/>
      <c r="FK646" s="2"/>
      <c r="FL646" s="2"/>
      <c r="FM646" s="2"/>
      <c r="FN646" s="2"/>
      <c r="FO646" s="2"/>
      <c r="FP646" s="2"/>
      <c r="FQ646" s="2"/>
      <c r="FR646" s="2"/>
      <c r="FS646" s="2"/>
      <c r="FT646" s="2"/>
      <c r="FU646" s="2"/>
      <c r="FV646" s="2"/>
      <c r="FW646" s="2"/>
      <c r="FX646" s="2"/>
      <c r="FY646" s="2"/>
      <c r="FZ646" s="2"/>
      <c r="GA646" s="2"/>
      <c r="GB646" s="2"/>
      <c r="GC646" s="2"/>
      <c r="GD646" s="2"/>
      <c r="GE646" s="2"/>
      <c r="GF646" s="2"/>
      <c r="GG646" s="2"/>
      <c r="GH646" s="2"/>
      <c r="GI646" s="2"/>
      <c r="GJ646" s="2"/>
      <c r="GK646" s="2"/>
      <c r="GL646" s="2"/>
      <c r="GM646" s="2"/>
      <c r="GN646" s="2"/>
      <c r="GO646" s="2"/>
      <c r="GP646" s="2"/>
      <c r="GQ646" s="2"/>
      <c r="GR646" s="2"/>
      <c r="GS646" s="2"/>
      <c r="GT646" s="2"/>
      <c r="GU646" s="2"/>
      <c r="GV646" s="2"/>
      <c r="GW646" s="2"/>
      <c r="GX646" s="2"/>
      <c r="GY646" s="2"/>
      <c r="GZ646" s="2"/>
      <c r="HA646" s="2"/>
      <c r="HB646" s="2"/>
      <c r="HC646" s="2"/>
      <c r="HD646" s="2"/>
      <c r="HE646" s="2"/>
      <c r="HF646" s="2"/>
      <c r="HG646" s="2"/>
      <c r="HH646" s="2"/>
      <c r="HI646" s="2"/>
      <c r="HJ646" s="2"/>
      <c r="HK646" s="2"/>
      <c r="HL646" s="2"/>
      <c r="HM646" s="2"/>
      <c r="HN646" s="2"/>
      <c r="HO646" s="2"/>
      <c r="HP646" s="2"/>
      <c r="HQ646" s="2"/>
      <c r="HR646" s="2"/>
      <c r="HS646" s="2"/>
      <c r="HT646" s="2"/>
      <c r="HU646" s="2"/>
      <c r="HV646" s="2"/>
      <c r="HW646" s="2"/>
      <c r="HX646" s="2"/>
      <c r="HY646" s="2"/>
      <c r="HZ646" s="2"/>
      <c r="IA646" s="2"/>
      <c r="IB646" s="2"/>
      <c r="IC646" s="2"/>
      <c r="ID646" s="2"/>
      <c r="IE646" s="2"/>
      <c r="IF646" s="2"/>
      <c r="IG646" s="2"/>
      <c r="IH646" s="2"/>
      <c r="II646" s="2"/>
      <c r="IJ646" s="2"/>
      <c r="IK646" s="2"/>
    </row>
    <row r="647" spans="1:245" s="33" customFormat="1" ht="12.75" x14ac:dyDescent="0.2">
      <c r="A647" s="28"/>
      <c r="B647" s="29"/>
      <c r="C647" s="29"/>
      <c r="D647" s="29"/>
      <c r="E647" s="30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  <c r="CZ647" s="2"/>
      <c r="DA647" s="2"/>
      <c r="DB647" s="2"/>
      <c r="DC647" s="2"/>
      <c r="DD647" s="2"/>
      <c r="DE647" s="2"/>
      <c r="DF647" s="2"/>
      <c r="DG647" s="2"/>
      <c r="DH647" s="2"/>
      <c r="DI647" s="2"/>
      <c r="DJ647" s="2"/>
      <c r="DK647" s="2"/>
      <c r="DL647" s="2"/>
      <c r="DM647" s="2"/>
      <c r="DN647" s="2"/>
      <c r="DO647" s="2"/>
      <c r="DP647" s="2"/>
      <c r="DQ647" s="2"/>
      <c r="DR647" s="2"/>
      <c r="DS647" s="2"/>
      <c r="DT647" s="2"/>
      <c r="DU647" s="2"/>
      <c r="DV647" s="2"/>
      <c r="DW647" s="2"/>
      <c r="DX647" s="2"/>
      <c r="DY647" s="2"/>
      <c r="DZ647" s="2"/>
      <c r="EA647" s="2"/>
      <c r="EB647" s="2"/>
      <c r="EC647" s="2"/>
      <c r="ED647" s="2"/>
      <c r="EE647" s="2"/>
      <c r="EF647" s="2"/>
      <c r="EG647" s="2"/>
      <c r="EH647" s="2"/>
      <c r="EI647" s="2"/>
      <c r="EJ647" s="2"/>
      <c r="EK647" s="2"/>
      <c r="EL647" s="2"/>
      <c r="EM647" s="2"/>
      <c r="EN647" s="2"/>
      <c r="EO647" s="2"/>
      <c r="EP647" s="2"/>
      <c r="EQ647" s="2"/>
      <c r="ER647" s="2"/>
      <c r="ES647" s="2"/>
      <c r="ET647" s="2"/>
      <c r="EU647" s="2"/>
      <c r="EV647" s="2"/>
      <c r="EW647" s="2"/>
      <c r="EX647" s="2"/>
      <c r="EY647" s="2"/>
      <c r="EZ647" s="2"/>
      <c r="FA647" s="2"/>
      <c r="FB647" s="2"/>
      <c r="FC647" s="2"/>
      <c r="FD647" s="2"/>
      <c r="FE647" s="2"/>
      <c r="FF647" s="2"/>
      <c r="FG647" s="2"/>
      <c r="FH647" s="2"/>
      <c r="FI647" s="2"/>
      <c r="FJ647" s="2"/>
      <c r="FK647" s="2"/>
      <c r="FL647" s="2"/>
      <c r="FM647" s="2"/>
      <c r="FN647" s="2"/>
      <c r="FO647" s="2"/>
      <c r="FP647" s="2"/>
      <c r="FQ647" s="2"/>
      <c r="FR647" s="2"/>
      <c r="FS647" s="2"/>
      <c r="FT647" s="2"/>
      <c r="FU647" s="2"/>
      <c r="FV647" s="2"/>
      <c r="FW647" s="2"/>
      <c r="FX647" s="2"/>
      <c r="FY647" s="2"/>
      <c r="FZ647" s="2"/>
      <c r="GA647" s="2"/>
      <c r="GB647" s="2"/>
      <c r="GC647" s="2"/>
      <c r="GD647" s="2"/>
      <c r="GE647" s="2"/>
      <c r="GF647" s="2"/>
      <c r="GG647" s="2"/>
      <c r="GH647" s="2"/>
      <c r="GI647" s="2"/>
      <c r="GJ647" s="2"/>
      <c r="GK647" s="2"/>
      <c r="GL647" s="2"/>
      <c r="GM647" s="2"/>
      <c r="GN647" s="2"/>
      <c r="GO647" s="2"/>
      <c r="GP647" s="2"/>
      <c r="GQ647" s="2"/>
      <c r="GR647" s="2"/>
      <c r="GS647" s="2"/>
      <c r="GT647" s="2"/>
      <c r="GU647" s="2"/>
      <c r="GV647" s="2"/>
      <c r="GW647" s="2"/>
      <c r="GX647" s="2"/>
      <c r="GY647" s="2"/>
      <c r="GZ647" s="2"/>
      <c r="HA647" s="2"/>
      <c r="HB647" s="2"/>
      <c r="HC647" s="2"/>
      <c r="HD647" s="2"/>
      <c r="HE647" s="2"/>
      <c r="HF647" s="2"/>
      <c r="HG647" s="2"/>
      <c r="HH647" s="2"/>
      <c r="HI647" s="2"/>
      <c r="HJ647" s="2"/>
      <c r="HK647" s="2"/>
      <c r="HL647" s="2"/>
      <c r="HM647" s="2"/>
      <c r="HN647" s="2"/>
      <c r="HO647" s="2"/>
      <c r="HP647" s="2"/>
      <c r="HQ647" s="2"/>
      <c r="HR647" s="2"/>
      <c r="HS647" s="2"/>
      <c r="HT647" s="2"/>
      <c r="HU647" s="2"/>
      <c r="HV647" s="2"/>
      <c r="HW647" s="2"/>
      <c r="HX647" s="2"/>
      <c r="HY647" s="2"/>
      <c r="HZ647" s="2"/>
      <c r="IA647" s="2"/>
      <c r="IB647" s="2"/>
      <c r="IC647" s="2"/>
      <c r="ID647" s="2"/>
      <c r="IE647" s="2"/>
      <c r="IF647" s="2"/>
      <c r="IG647" s="2"/>
      <c r="IH647" s="2"/>
      <c r="II647" s="2"/>
      <c r="IJ647" s="2"/>
      <c r="IK647" s="2"/>
    </row>
    <row r="648" spans="1:245" s="33" customFormat="1" ht="12.75" x14ac:dyDescent="0.2">
      <c r="A648" s="28"/>
      <c r="B648" s="29"/>
      <c r="C648" s="29"/>
      <c r="D648" s="29"/>
      <c r="E648" s="30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  <c r="CZ648" s="2"/>
      <c r="DA648" s="2"/>
      <c r="DB648" s="2"/>
      <c r="DC648" s="2"/>
      <c r="DD648" s="2"/>
      <c r="DE648" s="2"/>
      <c r="DF648" s="2"/>
      <c r="DG648" s="2"/>
      <c r="DH648" s="2"/>
      <c r="DI648" s="2"/>
      <c r="DJ648" s="2"/>
      <c r="DK648" s="2"/>
      <c r="DL648" s="2"/>
      <c r="DM648" s="2"/>
      <c r="DN648" s="2"/>
      <c r="DO648" s="2"/>
      <c r="DP648" s="2"/>
      <c r="DQ648" s="2"/>
      <c r="DR648" s="2"/>
      <c r="DS648" s="2"/>
      <c r="DT648" s="2"/>
      <c r="DU648" s="2"/>
      <c r="DV648" s="2"/>
      <c r="DW648" s="2"/>
      <c r="DX648" s="2"/>
      <c r="DY648" s="2"/>
      <c r="DZ648" s="2"/>
      <c r="EA648" s="2"/>
      <c r="EB648" s="2"/>
      <c r="EC648" s="2"/>
      <c r="ED648" s="2"/>
      <c r="EE648" s="2"/>
      <c r="EF648" s="2"/>
      <c r="EG648" s="2"/>
      <c r="EH648" s="2"/>
      <c r="EI648" s="2"/>
      <c r="EJ648" s="2"/>
      <c r="EK648" s="2"/>
      <c r="EL648" s="2"/>
      <c r="EM648" s="2"/>
      <c r="EN648" s="2"/>
      <c r="EO648" s="2"/>
      <c r="EP648" s="2"/>
      <c r="EQ648" s="2"/>
      <c r="ER648" s="2"/>
      <c r="ES648" s="2"/>
      <c r="ET648" s="2"/>
      <c r="EU648" s="2"/>
      <c r="EV648" s="2"/>
      <c r="EW648" s="2"/>
      <c r="EX648" s="2"/>
      <c r="EY648" s="2"/>
      <c r="EZ648" s="2"/>
      <c r="FA648" s="2"/>
      <c r="FB648" s="2"/>
      <c r="FC648" s="2"/>
      <c r="FD648" s="2"/>
      <c r="FE648" s="2"/>
      <c r="FF648" s="2"/>
      <c r="FG648" s="2"/>
      <c r="FH648" s="2"/>
      <c r="FI648" s="2"/>
      <c r="FJ648" s="2"/>
      <c r="FK648" s="2"/>
      <c r="FL648" s="2"/>
      <c r="FM648" s="2"/>
      <c r="FN648" s="2"/>
      <c r="FO648" s="2"/>
      <c r="FP648" s="2"/>
      <c r="FQ648" s="2"/>
      <c r="FR648" s="2"/>
      <c r="FS648" s="2"/>
      <c r="FT648" s="2"/>
      <c r="FU648" s="2"/>
      <c r="FV648" s="2"/>
      <c r="FW648" s="2"/>
      <c r="FX648" s="2"/>
      <c r="FY648" s="2"/>
      <c r="FZ648" s="2"/>
      <c r="GA648" s="2"/>
      <c r="GB648" s="2"/>
      <c r="GC648" s="2"/>
      <c r="GD648" s="2"/>
      <c r="GE648" s="2"/>
      <c r="GF648" s="2"/>
      <c r="GG648" s="2"/>
      <c r="GH648" s="2"/>
      <c r="GI648" s="2"/>
      <c r="GJ648" s="2"/>
      <c r="GK648" s="2"/>
      <c r="GL648" s="2"/>
      <c r="GM648" s="2"/>
      <c r="GN648" s="2"/>
      <c r="GO648" s="2"/>
      <c r="GP648" s="2"/>
      <c r="GQ648" s="2"/>
      <c r="GR648" s="2"/>
      <c r="GS648" s="2"/>
      <c r="GT648" s="2"/>
      <c r="GU648" s="2"/>
      <c r="GV648" s="2"/>
      <c r="GW648" s="2"/>
      <c r="GX648" s="2"/>
      <c r="GY648" s="2"/>
      <c r="GZ648" s="2"/>
      <c r="HA648" s="2"/>
      <c r="HB648" s="2"/>
      <c r="HC648" s="2"/>
      <c r="HD648" s="2"/>
      <c r="HE648" s="2"/>
      <c r="HF648" s="2"/>
      <c r="HG648" s="2"/>
      <c r="HH648" s="2"/>
      <c r="HI648" s="2"/>
      <c r="HJ648" s="2"/>
      <c r="HK648" s="2"/>
      <c r="HL648" s="2"/>
      <c r="HM648" s="2"/>
      <c r="HN648" s="2"/>
      <c r="HO648" s="2"/>
      <c r="HP648" s="2"/>
      <c r="HQ648" s="2"/>
      <c r="HR648" s="2"/>
      <c r="HS648" s="2"/>
      <c r="HT648" s="2"/>
      <c r="HU648" s="2"/>
      <c r="HV648" s="2"/>
      <c r="HW648" s="2"/>
      <c r="HX648" s="2"/>
      <c r="HY648" s="2"/>
      <c r="HZ648" s="2"/>
      <c r="IA648" s="2"/>
      <c r="IB648" s="2"/>
      <c r="IC648" s="2"/>
      <c r="ID648" s="2"/>
      <c r="IE648" s="2"/>
      <c r="IF648" s="2"/>
      <c r="IG648" s="2"/>
      <c r="IH648" s="2"/>
      <c r="II648" s="2"/>
      <c r="IJ648" s="2"/>
      <c r="IK648" s="2"/>
    </row>
    <row r="649" spans="1:245" s="33" customFormat="1" ht="12.75" x14ac:dyDescent="0.2">
      <c r="A649" s="28"/>
      <c r="B649" s="29"/>
      <c r="C649" s="29"/>
      <c r="D649" s="29"/>
      <c r="E649" s="30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  <c r="CZ649" s="2"/>
      <c r="DA649" s="2"/>
      <c r="DB649" s="2"/>
      <c r="DC649" s="2"/>
      <c r="DD649" s="2"/>
      <c r="DE649" s="2"/>
      <c r="DF649" s="2"/>
      <c r="DG649" s="2"/>
      <c r="DH649" s="2"/>
      <c r="DI649" s="2"/>
      <c r="DJ649" s="2"/>
      <c r="DK649" s="2"/>
      <c r="DL649" s="2"/>
      <c r="DM649" s="2"/>
      <c r="DN649" s="2"/>
      <c r="DO649" s="2"/>
      <c r="DP649" s="2"/>
      <c r="DQ649" s="2"/>
      <c r="DR649" s="2"/>
      <c r="DS649" s="2"/>
      <c r="DT649" s="2"/>
      <c r="DU649" s="2"/>
      <c r="DV649" s="2"/>
      <c r="DW649" s="2"/>
      <c r="DX649" s="2"/>
      <c r="DY649" s="2"/>
      <c r="DZ649" s="2"/>
      <c r="EA649" s="2"/>
      <c r="EB649" s="2"/>
      <c r="EC649" s="2"/>
      <c r="ED649" s="2"/>
      <c r="EE649" s="2"/>
      <c r="EF649" s="2"/>
      <c r="EG649" s="2"/>
      <c r="EH649" s="2"/>
      <c r="EI649" s="2"/>
      <c r="EJ649" s="2"/>
      <c r="EK649" s="2"/>
      <c r="EL649" s="2"/>
      <c r="EM649" s="2"/>
      <c r="EN649" s="2"/>
      <c r="EO649" s="2"/>
      <c r="EP649" s="2"/>
      <c r="EQ649" s="2"/>
      <c r="ER649" s="2"/>
      <c r="ES649" s="2"/>
      <c r="ET649" s="2"/>
      <c r="EU649" s="2"/>
      <c r="EV649" s="2"/>
      <c r="EW649" s="2"/>
      <c r="EX649" s="2"/>
      <c r="EY649" s="2"/>
      <c r="EZ649" s="2"/>
      <c r="FA649" s="2"/>
      <c r="FB649" s="2"/>
      <c r="FC649" s="2"/>
      <c r="FD649" s="2"/>
      <c r="FE649" s="2"/>
      <c r="FF649" s="2"/>
      <c r="FG649" s="2"/>
      <c r="FH649" s="2"/>
      <c r="FI649" s="2"/>
      <c r="FJ649" s="2"/>
      <c r="FK649" s="2"/>
      <c r="FL649" s="2"/>
      <c r="FM649" s="2"/>
      <c r="FN649" s="2"/>
      <c r="FO649" s="2"/>
      <c r="FP649" s="2"/>
      <c r="FQ649" s="2"/>
      <c r="FR649" s="2"/>
      <c r="FS649" s="2"/>
      <c r="FT649" s="2"/>
      <c r="FU649" s="2"/>
      <c r="FV649" s="2"/>
      <c r="FW649" s="2"/>
      <c r="FX649" s="2"/>
      <c r="FY649" s="2"/>
      <c r="FZ649" s="2"/>
      <c r="GA649" s="2"/>
      <c r="GB649" s="2"/>
      <c r="GC649" s="2"/>
      <c r="GD649" s="2"/>
      <c r="GE649" s="2"/>
      <c r="GF649" s="2"/>
      <c r="GG649" s="2"/>
      <c r="GH649" s="2"/>
      <c r="GI649" s="2"/>
      <c r="GJ649" s="2"/>
      <c r="GK649" s="2"/>
      <c r="GL649" s="2"/>
      <c r="GM649" s="2"/>
      <c r="GN649" s="2"/>
      <c r="GO649" s="2"/>
      <c r="GP649" s="2"/>
      <c r="GQ649" s="2"/>
      <c r="GR649" s="2"/>
      <c r="GS649" s="2"/>
      <c r="GT649" s="2"/>
      <c r="GU649" s="2"/>
      <c r="GV649" s="2"/>
      <c r="GW649" s="2"/>
      <c r="GX649" s="2"/>
      <c r="GY649" s="2"/>
      <c r="GZ649" s="2"/>
      <c r="HA649" s="2"/>
      <c r="HB649" s="2"/>
      <c r="HC649" s="2"/>
      <c r="HD649" s="2"/>
      <c r="HE649" s="2"/>
      <c r="HF649" s="2"/>
      <c r="HG649" s="2"/>
      <c r="HH649" s="2"/>
      <c r="HI649" s="2"/>
      <c r="HJ649" s="2"/>
      <c r="HK649" s="2"/>
      <c r="HL649" s="2"/>
      <c r="HM649" s="2"/>
      <c r="HN649" s="2"/>
      <c r="HO649" s="2"/>
      <c r="HP649" s="2"/>
      <c r="HQ649" s="2"/>
      <c r="HR649" s="2"/>
      <c r="HS649" s="2"/>
      <c r="HT649" s="2"/>
      <c r="HU649" s="2"/>
      <c r="HV649" s="2"/>
      <c r="HW649" s="2"/>
      <c r="HX649" s="2"/>
      <c r="HY649" s="2"/>
      <c r="HZ649" s="2"/>
      <c r="IA649" s="2"/>
      <c r="IB649" s="2"/>
      <c r="IC649" s="2"/>
      <c r="ID649" s="2"/>
      <c r="IE649" s="2"/>
      <c r="IF649" s="2"/>
      <c r="IG649" s="2"/>
      <c r="IH649" s="2"/>
      <c r="II649" s="2"/>
      <c r="IJ649" s="2"/>
      <c r="IK649" s="2"/>
    </row>
    <row r="650" spans="1:245" s="33" customFormat="1" ht="12.75" x14ac:dyDescent="0.2">
      <c r="A650" s="28"/>
      <c r="B650" s="29"/>
      <c r="C650" s="29"/>
      <c r="D650" s="29"/>
      <c r="E650" s="30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  <c r="CZ650" s="2"/>
      <c r="DA650" s="2"/>
      <c r="DB650" s="2"/>
      <c r="DC650" s="2"/>
      <c r="DD650" s="2"/>
      <c r="DE650" s="2"/>
      <c r="DF650" s="2"/>
      <c r="DG650" s="2"/>
      <c r="DH650" s="2"/>
      <c r="DI650" s="2"/>
      <c r="DJ650" s="2"/>
      <c r="DK650" s="2"/>
      <c r="DL650" s="2"/>
      <c r="DM650" s="2"/>
      <c r="DN650" s="2"/>
      <c r="DO650" s="2"/>
      <c r="DP650" s="2"/>
      <c r="DQ650" s="2"/>
      <c r="DR650" s="2"/>
      <c r="DS650" s="2"/>
      <c r="DT650" s="2"/>
      <c r="DU650" s="2"/>
      <c r="DV650" s="2"/>
      <c r="DW650" s="2"/>
      <c r="DX650" s="2"/>
      <c r="DY650" s="2"/>
      <c r="DZ650" s="2"/>
      <c r="EA650" s="2"/>
      <c r="EB650" s="2"/>
      <c r="EC650" s="2"/>
      <c r="ED650" s="2"/>
      <c r="EE650" s="2"/>
      <c r="EF650" s="2"/>
      <c r="EG650" s="2"/>
      <c r="EH650" s="2"/>
      <c r="EI650" s="2"/>
      <c r="EJ650" s="2"/>
      <c r="EK650" s="2"/>
      <c r="EL650" s="2"/>
      <c r="EM650" s="2"/>
      <c r="EN650" s="2"/>
      <c r="EO650" s="2"/>
      <c r="EP650" s="2"/>
      <c r="EQ650" s="2"/>
      <c r="ER650" s="2"/>
      <c r="ES650" s="2"/>
      <c r="ET650" s="2"/>
      <c r="EU650" s="2"/>
      <c r="EV650" s="2"/>
      <c r="EW650" s="2"/>
      <c r="EX650" s="2"/>
      <c r="EY650" s="2"/>
      <c r="EZ650" s="2"/>
      <c r="FA650" s="2"/>
      <c r="FB650" s="2"/>
      <c r="FC650" s="2"/>
      <c r="FD650" s="2"/>
      <c r="FE650" s="2"/>
      <c r="FF650" s="2"/>
      <c r="FG650" s="2"/>
      <c r="FH650" s="2"/>
      <c r="FI650" s="2"/>
      <c r="FJ650" s="2"/>
      <c r="FK650" s="2"/>
      <c r="FL650" s="2"/>
      <c r="FM650" s="2"/>
      <c r="FN650" s="2"/>
      <c r="FO650" s="2"/>
      <c r="FP650" s="2"/>
      <c r="FQ650" s="2"/>
      <c r="FR650" s="2"/>
      <c r="FS650" s="2"/>
      <c r="FT650" s="2"/>
      <c r="FU650" s="2"/>
      <c r="FV650" s="2"/>
      <c r="FW650" s="2"/>
      <c r="FX650" s="2"/>
      <c r="FY650" s="2"/>
      <c r="FZ650" s="2"/>
      <c r="GA650" s="2"/>
      <c r="GB650" s="2"/>
      <c r="GC650" s="2"/>
      <c r="GD650" s="2"/>
      <c r="GE650" s="2"/>
      <c r="GF650" s="2"/>
      <c r="GG650" s="2"/>
      <c r="GH650" s="2"/>
      <c r="GI650" s="2"/>
      <c r="GJ650" s="2"/>
      <c r="GK650" s="2"/>
      <c r="GL650" s="2"/>
      <c r="GM650" s="2"/>
      <c r="GN650" s="2"/>
      <c r="GO650" s="2"/>
      <c r="GP650" s="2"/>
      <c r="GQ650" s="2"/>
      <c r="GR650" s="2"/>
      <c r="GS650" s="2"/>
      <c r="GT650" s="2"/>
      <c r="GU650" s="2"/>
      <c r="GV650" s="2"/>
      <c r="GW650" s="2"/>
      <c r="GX650" s="2"/>
      <c r="GY650" s="2"/>
      <c r="GZ650" s="2"/>
      <c r="HA650" s="2"/>
      <c r="HB650" s="2"/>
      <c r="HC650" s="2"/>
      <c r="HD650" s="2"/>
      <c r="HE650" s="2"/>
      <c r="HF650" s="2"/>
      <c r="HG650" s="2"/>
      <c r="HH650" s="2"/>
      <c r="HI650" s="2"/>
      <c r="HJ650" s="2"/>
      <c r="HK650" s="2"/>
      <c r="HL650" s="2"/>
      <c r="HM650" s="2"/>
      <c r="HN650" s="2"/>
      <c r="HO650" s="2"/>
      <c r="HP650" s="2"/>
      <c r="HQ650" s="2"/>
      <c r="HR650" s="2"/>
      <c r="HS650" s="2"/>
      <c r="HT650" s="2"/>
      <c r="HU650" s="2"/>
      <c r="HV650" s="2"/>
      <c r="HW650" s="2"/>
      <c r="HX650" s="2"/>
      <c r="HY650" s="2"/>
      <c r="HZ650" s="2"/>
      <c r="IA650" s="2"/>
      <c r="IB650" s="2"/>
      <c r="IC650" s="2"/>
      <c r="ID650" s="2"/>
      <c r="IE650" s="2"/>
      <c r="IF650" s="2"/>
      <c r="IG650" s="2"/>
      <c r="IH650" s="2"/>
      <c r="II650" s="2"/>
      <c r="IJ650" s="2"/>
      <c r="IK650" s="2"/>
    </row>
    <row r="651" spans="1:245" s="33" customFormat="1" ht="12.75" x14ac:dyDescent="0.2">
      <c r="A651" s="28"/>
      <c r="B651" s="29"/>
      <c r="C651" s="29"/>
      <c r="D651" s="29"/>
      <c r="E651" s="30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  <c r="CZ651" s="2"/>
      <c r="DA651" s="2"/>
      <c r="DB651" s="2"/>
      <c r="DC651" s="2"/>
      <c r="DD651" s="2"/>
      <c r="DE651" s="2"/>
      <c r="DF651" s="2"/>
      <c r="DG651" s="2"/>
      <c r="DH651" s="2"/>
      <c r="DI651" s="2"/>
      <c r="DJ651" s="2"/>
      <c r="DK651" s="2"/>
      <c r="DL651" s="2"/>
      <c r="DM651" s="2"/>
      <c r="DN651" s="2"/>
      <c r="DO651" s="2"/>
      <c r="DP651" s="2"/>
      <c r="DQ651" s="2"/>
      <c r="DR651" s="2"/>
      <c r="DS651" s="2"/>
      <c r="DT651" s="2"/>
      <c r="DU651" s="2"/>
      <c r="DV651" s="2"/>
      <c r="DW651" s="2"/>
      <c r="DX651" s="2"/>
      <c r="DY651" s="2"/>
      <c r="DZ651" s="2"/>
      <c r="EA651" s="2"/>
      <c r="EB651" s="2"/>
      <c r="EC651" s="2"/>
      <c r="ED651" s="2"/>
      <c r="EE651" s="2"/>
      <c r="EF651" s="2"/>
      <c r="EG651" s="2"/>
      <c r="EH651" s="2"/>
      <c r="EI651" s="2"/>
      <c r="EJ651" s="2"/>
      <c r="EK651" s="2"/>
      <c r="EL651" s="2"/>
      <c r="EM651" s="2"/>
      <c r="EN651" s="2"/>
      <c r="EO651" s="2"/>
      <c r="EP651" s="2"/>
      <c r="EQ651" s="2"/>
      <c r="ER651" s="2"/>
      <c r="ES651" s="2"/>
      <c r="ET651" s="2"/>
      <c r="EU651" s="2"/>
      <c r="EV651" s="2"/>
      <c r="EW651" s="2"/>
      <c r="EX651" s="2"/>
      <c r="EY651" s="2"/>
      <c r="EZ651" s="2"/>
      <c r="FA651" s="2"/>
      <c r="FB651" s="2"/>
      <c r="FC651" s="2"/>
      <c r="FD651" s="2"/>
      <c r="FE651" s="2"/>
      <c r="FF651" s="2"/>
      <c r="FG651" s="2"/>
      <c r="FH651" s="2"/>
      <c r="FI651" s="2"/>
      <c r="FJ651" s="2"/>
      <c r="FK651" s="2"/>
      <c r="FL651" s="2"/>
      <c r="FM651" s="2"/>
      <c r="FN651" s="2"/>
      <c r="FO651" s="2"/>
      <c r="FP651" s="2"/>
      <c r="FQ651" s="2"/>
      <c r="FR651" s="2"/>
      <c r="FS651" s="2"/>
      <c r="FT651" s="2"/>
      <c r="FU651" s="2"/>
      <c r="FV651" s="2"/>
      <c r="FW651" s="2"/>
      <c r="FX651" s="2"/>
      <c r="FY651" s="2"/>
      <c r="FZ651" s="2"/>
      <c r="GA651" s="2"/>
      <c r="GB651" s="2"/>
      <c r="GC651" s="2"/>
      <c r="GD651" s="2"/>
      <c r="GE651" s="2"/>
      <c r="GF651" s="2"/>
      <c r="GG651" s="2"/>
      <c r="GH651" s="2"/>
      <c r="GI651" s="2"/>
      <c r="GJ651" s="2"/>
      <c r="GK651" s="2"/>
      <c r="GL651" s="2"/>
      <c r="GM651" s="2"/>
      <c r="GN651" s="2"/>
      <c r="GO651" s="2"/>
      <c r="GP651" s="2"/>
      <c r="GQ651" s="2"/>
      <c r="GR651" s="2"/>
      <c r="GS651" s="2"/>
      <c r="GT651" s="2"/>
      <c r="GU651" s="2"/>
      <c r="GV651" s="2"/>
      <c r="GW651" s="2"/>
      <c r="GX651" s="2"/>
      <c r="GY651" s="2"/>
      <c r="GZ651" s="2"/>
      <c r="HA651" s="2"/>
      <c r="HB651" s="2"/>
      <c r="HC651" s="2"/>
      <c r="HD651" s="2"/>
      <c r="HE651" s="2"/>
      <c r="HF651" s="2"/>
      <c r="HG651" s="2"/>
      <c r="HH651" s="2"/>
      <c r="HI651" s="2"/>
      <c r="HJ651" s="2"/>
      <c r="HK651" s="2"/>
      <c r="HL651" s="2"/>
      <c r="HM651" s="2"/>
      <c r="HN651" s="2"/>
      <c r="HO651" s="2"/>
      <c r="HP651" s="2"/>
      <c r="HQ651" s="2"/>
      <c r="HR651" s="2"/>
      <c r="HS651" s="2"/>
      <c r="HT651" s="2"/>
      <c r="HU651" s="2"/>
      <c r="HV651" s="2"/>
      <c r="HW651" s="2"/>
      <c r="HX651" s="2"/>
      <c r="HY651" s="2"/>
      <c r="HZ651" s="2"/>
      <c r="IA651" s="2"/>
      <c r="IB651" s="2"/>
      <c r="IC651" s="2"/>
      <c r="ID651" s="2"/>
      <c r="IE651" s="2"/>
      <c r="IF651" s="2"/>
      <c r="IG651" s="2"/>
      <c r="IH651" s="2"/>
      <c r="II651" s="2"/>
      <c r="IJ651" s="2"/>
      <c r="IK651" s="2"/>
    </row>
    <row r="652" spans="1:245" s="33" customFormat="1" ht="12.75" x14ac:dyDescent="0.2">
      <c r="A652" s="28"/>
      <c r="B652" s="29"/>
      <c r="C652" s="29"/>
      <c r="D652" s="29"/>
      <c r="E652" s="30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  <c r="CZ652" s="2"/>
      <c r="DA652" s="2"/>
      <c r="DB652" s="2"/>
      <c r="DC652" s="2"/>
      <c r="DD652" s="2"/>
      <c r="DE652" s="2"/>
      <c r="DF652" s="2"/>
      <c r="DG652" s="2"/>
      <c r="DH652" s="2"/>
      <c r="DI652" s="2"/>
      <c r="DJ652" s="2"/>
      <c r="DK652" s="2"/>
      <c r="DL652" s="2"/>
      <c r="DM652" s="2"/>
      <c r="DN652" s="2"/>
      <c r="DO652" s="2"/>
      <c r="DP652" s="2"/>
      <c r="DQ652" s="2"/>
      <c r="DR652" s="2"/>
      <c r="DS652" s="2"/>
      <c r="DT652" s="2"/>
      <c r="DU652" s="2"/>
      <c r="DV652" s="2"/>
      <c r="DW652" s="2"/>
      <c r="DX652" s="2"/>
      <c r="DY652" s="2"/>
      <c r="DZ652" s="2"/>
      <c r="EA652" s="2"/>
      <c r="EB652" s="2"/>
      <c r="EC652" s="2"/>
      <c r="ED652" s="2"/>
      <c r="EE652" s="2"/>
      <c r="EF652" s="2"/>
      <c r="EG652" s="2"/>
      <c r="EH652" s="2"/>
      <c r="EI652" s="2"/>
      <c r="EJ652" s="2"/>
      <c r="EK652" s="2"/>
      <c r="EL652" s="2"/>
      <c r="EM652" s="2"/>
      <c r="EN652" s="2"/>
      <c r="EO652" s="2"/>
      <c r="EP652" s="2"/>
      <c r="EQ652" s="2"/>
      <c r="ER652" s="2"/>
      <c r="ES652" s="2"/>
      <c r="ET652" s="2"/>
      <c r="EU652" s="2"/>
      <c r="EV652" s="2"/>
      <c r="EW652" s="2"/>
      <c r="EX652" s="2"/>
      <c r="EY652" s="2"/>
      <c r="EZ652" s="2"/>
      <c r="FA652" s="2"/>
      <c r="FB652" s="2"/>
      <c r="FC652" s="2"/>
      <c r="FD652" s="2"/>
      <c r="FE652" s="2"/>
      <c r="FF652" s="2"/>
      <c r="FG652" s="2"/>
      <c r="FH652" s="2"/>
      <c r="FI652" s="2"/>
      <c r="FJ652" s="2"/>
      <c r="FK652" s="2"/>
      <c r="FL652" s="2"/>
      <c r="FM652" s="2"/>
      <c r="FN652" s="2"/>
      <c r="FO652" s="2"/>
      <c r="FP652" s="2"/>
      <c r="FQ652" s="2"/>
      <c r="FR652" s="2"/>
      <c r="FS652" s="2"/>
      <c r="FT652" s="2"/>
      <c r="FU652" s="2"/>
      <c r="FV652" s="2"/>
      <c r="FW652" s="2"/>
      <c r="FX652" s="2"/>
      <c r="FY652" s="2"/>
      <c r="FZ652" s="2"/>
      <c r="GA652" s="2"/>
      <c r="GB652" s="2"/>
      <c r="GC652" s="2"/>
      <c r="GD652" s="2"/>
      <c r="GE652" s="2"/>
      <c r="GF652" s="2"/>
      <c r="GG652" s="2"/>
      <c r="GH652" s="2"/>
      <c r="GI652" s="2"/>
      <c r="GJ652" s="2"/>
      <c r="GK652" s="2"/>
      <c r="GL652" s="2"/>
      <c r="GM652" s="2"/>
      <c r="GN652" s="2"/>
      <c r="GO652" s="2"/>
      <c r="GP652" s="2"/>
      <c r="GQ652" s="2"/>
      <c r="GR652" s="2"/>
      <c r="GS652" s="2"/>
      <c r="GT652" s="2"/>
      <c r="GU652" s="2"/>
      <c r="GV652" s="2"/>
      <c r="GW652" s="2"/>
      <c r="GX652" s="2"/>
      <c r="GY652" s="2"/>
      <c r="GZ652" s="2"/>
      <c r="HA652" s="2"/>
      <c r="HB652" s="2"/>
      <c r="HC652" s="2"/>
      <c r="HD652" s="2"/>
      <c r="HE652" s="2"/>
      <c r="HF652" s="2"/>
      <c r="HG652" s="2"/>
      <c r="HH652" s="2"/>
      <c r="HI652" s="2"/>
      <c r="HJ652" s="2"/>
      <c r="HK652" s="2"/>
      <c r="HL652" s="2"/>
      <c r="HM652" s="2"/>
      <c r="HN652" s="2"/>
      <c r="HO652" s="2"/>
      <c r="HP652" s="2"/>
      <c r="HQ652" s="2"/>
      <c r="HR652" s="2"/>
      <c r="HS652" s="2"/>
      <c r="HT652" s="2"/>
      <c r="HU652" s="2"/>
      <c r="HV652" s="2"/>
      <c r="HW652" s="2"/>
      <c r="HX652" s="2"/>
      <c r="HY652" s="2"/>
      <c r="HZ652" s="2"/>
      <c r="IA652" s="2"/>
      <c r="IB652" s="2"/>
      <c r="IC652" s="2"/>
      <c r="ID652" s="2"/>
      <c r="IE652" s="2"/>
      <c r="IF652" s="2"/>
      <c r="IG652" s="2"/>
      <c r="IH652" s="2"/>
      <c r="II652" s="2"/>
      <c r="IJ652" s="2"/>
      <c r="IK652" s="2"/>
    </row>
    <row r="653" spans="1:245" s="33" customFormat="1" ht="12.75" x14ac:dyDescent="0.2">
      <c r="A653" s="28"/>
      <c r="B653" s="29"/>
      <c r="C653" s="29"/>
      <c r="D653" s="29"/>
      <c r="E653" s="30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  <c r="CZ653" s="2"/>
      <c r="DA653" s="2"/>
      <c r="DB653" s="2"/>
      <c r="DC653" s="2"/>
      <c r="DD653" s="2"/>
      <c r="DE653" s="2"/>
      <c r="DF653" s="2"/>
      <c r="DG653" s="2"/>
      <c r="DH653" s="2"/>
      <c r="DI653" s="2"/>
      <c r="DJ653" s="2"/>
      <c r="DK653" s="2"/>
      <c r="DL653" s="2"/>
      <c r="DM653" s="2"/>
      <c r="DN653" s="2"/>
      <c r="DO653" s="2"/>
      <c r="DP653" s="2"/>
      <c r="DQ653" s="2"/>
      <c r="DR653" s="2"/>
      <c r="DS653" s="2"/>
      <c r="DT653" s="2"/>
      <c r="DU653" s="2"/>
      <c r="DV653" s="2"/>
      <c r="DW653" s="2"/>
      <c r="DX653" s="2"/>
      <c r="DY653" s="2"/>
      <c r="DZ653" s="2"/>
      <c r="EA653" s="2"/>
      <c r="EB653" s="2"/>
      <c r="EC653" s="2"/>
      <c r="ED653" s="2"/>
      <c r="EE653" s="2"/>
      <c r="EF653" s="2"/>
      <c r="EG653" s="2"/>
      <c r="EH653" s="2"/>
      <c r="EI653" s="2"/>
      <c r="EJ653" s="2"/>
      <c r="EK653" s="2"/>
      <c r="EL653" s="2"/>
      <c r="EM653" s="2"/>
      <c r="EN653" s="2"/>
      <c r="EO653" s="2"/>
      <c r="EP653" s="2"/>
      <c r="EQ653" s="2"/>
      <c r="ER653" s="2"/>
      <c r="ES653" s="2"/>
      <c r="ET653" s="2"/>
      <c r="EU653" s="2"/>
      <c r="EV653" s="2"/>
      <c r="EW653" s="2"/>
      <c r="EX653" s="2"/>
      <c r="EY653" s="2"/>
      <c r="EZ653" s="2"/>
      <c r="FA653" s="2"/>
      <c r="FB653" s="2"/>
      <c r="FC653" s="2"/>
      <c r="FD653" s="2"/>
      <c r="FE653" s="2"/>
      <c r="FF653" s="2"/>
      <c r="FG653" s="2"/>
      <c r="FH653" s="2"/>
      <c r="FI653" s="2"/>
      <c r="FJ653" s="2"/>
      <c r="FK653" s="2"/>
      <c r="FL653" s="2"/>
      <c r="FM653" s="2"/>
      <c r="FN653" s="2"/>
      <c r="FO653" s="2"/>
      <c r="FP653" s="2"/>
      <c r="FQ653" s="2"/>
      <c r="FR653" s="2"/>
      <c r="FS653" s="2"/>
      <c r="FT653" s="2"/>
      <c r="FU653" s="2"/>
      <c r="FV653" s="2"/>
      <c r="FW653" s="2"/>
      <c r="FX653" s="2"/>
      <c r="FY653" s="2"/>
      <c r="FZ653" s="2"/>
      <c r="GA653" s="2"/>
      <c r="GB653" s="2"/>
      <c r="GC653" s="2"/>
      <c r="GD653" s="2"/>
      <c r="GE653" s="2"/>
      <c r="GF653" s="2"/>
      <c r="GG653" s="2"/>
      <c r="GH653" s="2"/>
      <c r="GI653" s="2"/>
      <c r="GJ653" s="2"/>
      <c r="GK653" s="2"/>
      <c r="GL653" s="2"/>
      <c r="GM653" s="2"/>
      <c r="GN653" s="2"/>
      <c r="GO653" s="2"/>
      <c r="GP653" s="2"/>
      <c r="GQ653" s="2"/>
      <c r="GR653" s="2"/>
      <c r="GS653" s="2"/>
      <c r="GT653" s="2"/>
      <c r="GU653" s="2"/>
      <c r="GV653" s="2"/>
      <c r="GW653" s="2"/>
      <c r="GX653" s="2"/>
      <c r="GY653" s="2"/>
      <c r="GZ653" s="2"/>
      <c r="HA653" s="2"/>
      <c r="HB653" s="2"/>
      <c r="HC653" s="2"/>
      <c r="HD653" s="2"/>
      <c r="HE653" s="2"/>
      <c r="HF653" s="2"/>
      <c r="HG653" s="2"/>
      <c r="HH653" s="2"/>
      <c r="HI653" s="2"/>
      <c r="HJ653" s="2"/>
      <c r="HK653" s="2"/>
      <c r="HL653" s="2"/>
      <c r="HM653" s="2"/>
      <c r="HN653" s="2"/>
      <c r="HO653" s="2"/>
      <c r="HP653" s="2"/>
      <c r="HQ653" s="2"/>
      <c r="HR653" s="2"/>
      <c r="HS653" s="2"/>
      <c r="HT653" s="2"/>
      <c r="HU653" s="2"/>
      <c r="HV653" s="2"/>
      <c r="HW653" s="2"/>
      <c r="HX653" s="2"/>
      <c r="HY653" s="2"/>
      <c r="HZ653" s="2"/>
      <c r="IA653" s="2"/>
      <c r="IB653" s="2"/>
      <c r="IC653" s="2"/>
      <c r="ID653" s="2"/>
      <c r="IE653" s="2"/>
      <c r="IF653" s="2"/>
      <c r="IG653" s="2"/>
      <c r="IH653" s="2"/>
      <c r="II653" s="2"/>
      <c r="IJ653" s="2"/>
      <c r="IK653" s="2"/>
    </row>
    <row r="654" spans="1:245" s="33" customFormat="1" ht="12.75" x14ac:dyDescent="0.2">
      <c r="A654" s="28"/>
      <c r="B654" s="29"/>
      <c r="C654" s="29"/>
      <c r="D654" s="29"/>
      <c r="E654" s="30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  <c r="CZ654" s="2"/>
      <c r="DA654" s="2"/>
      <c r="DB654" s="2"/>
      <c r="DC654" s="2"/>
      <c r="DD654" s="2"/>
      <c r="DE654" s="2"/>
      <c r="DF654" s="2"/>
      <c r="DG654" s="2"/>
      <c r="DH654" s="2"/>
      <c r="DI654" s="2"/>
      <c r="DJ654" s="2"/>
      <c r="DK654" s="2"/>
      <c r="DL654" s="2"/>
      <c r="DM654" s="2"/>
      <c r="DN654" s="2"/>
      <c r="DO654" s="2"/>
      <c r="DP654" s="2"/>
      <c r="DQ654" s="2"/>
      <c r="DR654" s="2"/>
      <c r="DS654" s="2"/>
      <c r="DT654" s="2"/>
      <c r="DU654" s="2"/>
      <c r="DV654" s="2"/>
      <c r="DW654" s="2"/>
      <c r="DX654" s="2"/>
      <c r="DY654" s="2"/>
      <c r="DZ654" s="2"/>
      <c r="EA654" s="2"/>
      <c r="EB654" s="2"/>
      <c r="EC654" s="2"/>
      <c r="ED654" s="2"/>
      <c r="EE654" s="2"/>
      <c r="EF654" s="2"/>
      <c r="EG654" s="2"/>
      <c r="EH654" s="2"/>
      <c r="EI654" s="2"/>
      <c r="EJ654" s="2"/>
      <c r="EK654" s="2"/>
      <c r="EL654" s="2"/>
      <c r="EM654" s="2"/>
      <c r="EN654" s="2"/>
      <c r="EO654" s="2"/>
      <c r="EP654" s="2"/>
      <c r="EQ654" s="2"/>
      <c r="ER654" s="2"/>
      <c r="ES654" s="2"/>
      <c r="ET654" s="2"/>
      <c r="EU654" s="2"/>
      <c r="EV654" s="2"/>
      <c r="EW654" s="2"/>
      <c r="EX654" s="2"/>
      <c r="EY654" s="2"/>
      <c r="EZ654" s="2"/>
      <c r="FA654" s="2"/>
      <c r="FB654" s="2"/>
      <c r="FC654" s="2"/>
      <c r="FD654" s="2"/>
      <c r="FE654" s="2"/>
      <c r="FF654" s="2"/>
      <c r="FG654" s="2"/>
      <c r="FH654" s="2"/>
      <c r="FI654" s="2"/>
      <c r="FJ654" s="2"/>
      <c r="FK654" s="2"/>
      <c r="FL654" s="2"/>
      <c r="FM654" s="2"/>
      <c r="FN654" s="2"/>
      <c r="FO654" s="2"/>
      <c r="FP654" s="2"/>
      <c r="FQ654" s="2"/>
      <c r="FR654" s="2"/>
      <c r="FS654" s="2"/>
      <c r="FT654" s="2"/>
      <c r="FU654" s="2"/>
      <c r="FV654" s="2"/>
      <c r="FW654" s="2"/>
      <c r="FX654" s="2"/>
      <c r="FY654" s="2"/>
      <c r="FZ654" s="2"/>
      <c r="GA654" s="2"/>
      <c r="GB654" s="2"/>
      <c r="GC654" s="2"/>
      <c r="GD654" s="2"/>
      <c r="GE654" s="2"/>
      <c r="GF654" s="2"/>
      <c r="GG654" s="2"/>
      <c r="GH654" s="2"/>
      <c r="GI654" s="2"/>
      <c r="GJ654" s="2"/>
      <c r="GK654" s="2"/>
      <c r="GL654" s="2"/>
      <c r="GM654" s="2"/>
      <c r="GN654" s="2"/>
      <c r="GO654" s="2"/>
      <c r="GP654" s="2"/>
      <c r="GQ654" s="2"/>
      <c r="GR654" s="2"/>
      <c r="GS654" s="2"/>
      <c r="GT654" s="2"/>
      <c r="GU654" s="2"/>
      <c r="GV654" s="2"/>
      <c r="GW654" s="2"/>
      <c r="GX654" s="2"/>
      <c r="GY654" s="2"/>
      <c r="GZ654" s="2"/>
      <c r="HA654" s="2"/>
      <c r="HB654" s="2"/>
      <c r="HC654" s="2"/>
      <c r="HD654" s="2"/>
      <c r="HE654" s="2"/>
      <c r="HF654" s="2"/>
      <c r="HG654" s="2"/>
      <c r="HH654" s="2"/>
      <c r="HI654" s="2"/>
      <c r="HJ654" s="2"/>
      <c r="HK654" s="2"/>
      <c r="HL654" s="2"/>
      <c r="HM654" s="2"/>
      <c r="HN654" s="2"/>
      <c r="HO654" s="2"/>
      <c r="HP654" s="2"/>
      <c r="HQ654" s="2"/>
      <c r="HR654" s="2"/>
      <c r="HS654" s="2"/>
      <c r="HT654" s="2"/>
      <c r="HU654" s="2"/>
      <c r="HV654" s="2"/>
      <c r="HW654" s="2"/>
      <c r="HX654" s="2"/>
      <c r="HY654" s="2"/>
      <c r="HZ654" s="2"/>
      <c r="IA654" s="2"/>
      <c r="IB654" s="2"/>
      <c r="IC654" s="2"/>
      <c r="ID654" s="2"/>
      <c r="IE654" s="2"/>
      <c r="IF654" s="2"/>
      <c r="IG654" s="2"/>
      <c r="IH654" s="2"/>
      <c r="II654" s="2"/>
      <c r="IJ654" s="2"/>
      <c r="IK654" s="2"/>
    </row>
    <row r="655" spans="1:245" s="33" customFormat="1" ht="12.75" x14ac:dyDescent="0.2">
      <c r="A655" s="28"/>
      <c r="B655" s="29"/>
      <c r="C655" s="29"/>
      <c r="D655" s="29"/>
      <c r="E655" s="30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  <c r="CZ655" s="2"/>
      <c r="DA655" s="2"/>
      <c r="DB655" s="2"/>
      <c r="DC655" s="2"/>
      <c r="DD655" s="2"/>
      <c r="DE655" s="2"/>
      <c r="DF655" s="2"/>
      <c r="DG655" s="2"/>
      <c r="DH655" s="2"/>
      <c r="DI655" s="2"/>
      <c r="DJ655" s="2"/>
      <c r="DK655" s="2"/>
      <c r="DL655" s="2"/>
      <c r="DM655" s="2"/>
      <c r="DN655" s="2"/>
      <c r="DO655" s="2"/>
      <c r="DP655" s="2"/>
      <c r="DQ655" s="2"/>
      <c r="DR655" s="2"/>
      <c r="DS655" s="2"/>
      <c r="DT655" s="2"/>
      <c r="DU655" s="2"/>
      <c r="DV655" s="2"/>
      <c r="DW655" s="2"/>
      <c r="DX655" s="2"/>
      <c r="DY655" s="2"/>
      <c r="DZ655" s="2"/>
      <c r="EA655" s="2"/>
      <c r="EB655" s="2"/>
      <c r="EC655" s="2"/>
      <c r="ED655" s="2"/>
      <c r="EE655" s="2"/>
      <c r="EF655" s="2"/>
      <c r="EG655" s="2"/>
      <c r="EH655" s="2"/>
      <c r="EI655" s="2"/>
      <c r="EJ655" s="2"/>
      <c r="EK655" s="2"/>
      <c r="EL655" s="2"/>
      <c r="EM655" s="2"/>
      <c r="EN655" s="2"/>
      <c r="EO655" s="2"/>
      <c r="EP655" s="2"/>
      <c r="EQ655" s="2"/>
      <c r="ER655" s="2"/>
      <c r="ES655" s="2"/>
      <c r="ET655" s="2"/>
      <c r="EU655" s="2"/>
      <c r="EV655" s="2"/>
      <c r="EW655" s="2"/>
      <c r="EX655" s="2"/>
      <c r="EY655" s="2"/>
      <c r="EZ655" s="2"/>
      <c r="FA655" s="2"/>
      <c r="FB655" s="2"/>
      <c r="FC655" s="2"/>
      <c r="FD655" s="2"/>
      <c r="FE655" s="2"/>
      <c r="FF655" s="2"/>
      <c r="FG655" s="2"/>
      <c r="FH655" s="2"/>
      <c r="FI655" s="2"/>
      <c r="FJ655" s="2"/>
      <c r="FK655" s="2"/>
      <c r="FL655" s="2"/>
      <c r="FM655" s="2"/>
      <c r="FN655" s="2"/>
      <c r="FO655" s="2"/>
      <c r="FP655" s="2"/>
      <c r="FQ655" s="2"/>
      <c r="FR655" s="2"/>
      <c r="FS655" s="2"/>
      <c r="FT655" s="2"/>
      <c r="FU655" s="2"/>
      <c r="FV655" s="2"/>
      <c r="FW655" s="2"/>
      <c r="FX655" s="2"/>
      <c r="FY655" s="2"/>
      <c r="FZ655" s="2"/>
      <c r="GA655" s="2"/>
      <c r="GB655" s="2"/>
      <c r="GC655" s="2"/>
      <c r="GD655" s="2"/>
      <c r="GE655" s="2"/>
      <c r="GF655" s="2"/>
      <c r="GG655" s="2"/>
      <c r="GH655" s="2"/>
      <c r="GI655" s="2"/>
      <c r="GJ655" s="2"/>
      <c r="GK655" s="2"/>
      <c r="GL655" s="2"/>
      <c r="GM655" s="2"/>
      <c r="GN655" s="2"/>
      <c r="GO655" s="2"/>
      <c r="GP655" s="2"/>
      <c r="GQ655" s="2"/>
      <c r="GR655" s="2"/>
      <c r="GS655" s="2"/>
      <c r="GT655" s="2"/>
      <c r="GU655" s="2"/>
      <c r="GV655" s="2"/>
      <c r="GW655" s="2"/>
      <c r="GX655" s="2"/>
      <c r="GY655" s="2"/>
      <c r="GZ655" s="2"/>
      <c r="HA655" s="2"/>
      <c r="HB655" s="2"/>
      <c r="HC655" s="2"/>
      <c r="HD655" s="2"/>
      <c r="HE655" s="2"/>
      <c r="HF655" s="2"/>
      <c r="HG655" s="2"/>
      <c r="HH655" s="2"/>
      <c r="HI655" s="2"/>
      <c r="HJ655" s="2"/>
      <c r="HK655" s="2"/>
      <c r="HL655" s="2"/>
      <c r="HM655" s="2"/>
      <c r="HN655" s="2"/>
      <c r="HO655" s="2"/>
      <c r="HP655" s="2"/>
      <c r="HQ655" s="2"/>
      <c r="HR655" s="2"/>
      <c r="HS655" s="2"/>
      <c r="HT655" s="2"/>
      <c r="HU655" s="2"/>
      <c r="HV655" s="2"/>
      <c r="HW655" s="2"/>
      <c r="HX655" s="2"/>
      <c r="HY655" s="2"/>
      <c r="HZ655" s="2"/>
      <c r="IA655" s="2"/>
      <c r="IB655" s="2"/>
      <c r="IC655" s="2"/>
      <c r="ID655" s="2"/>
      <c r="IE655" s="2"/>
      <c r="IF655" s="2"/>
      <c r="IG655" s="2"/>
      <c r="IH655" s="2"/>
      <c r="II655" s="2"/>
      <c r="IJ655" s="2"/>
      <c r="IK655" s="2"/>
    </row>
    <row r="656" spans="1:245" s="33" customFormat="1" ht="12.75" x14ac:dyDescent="0.2">
      <c r="A656" s="28"/>
      <c r="B656" s="29"/>
      <c r="C656" s="29"/>
      <c r="D656" s="29"/>
      <c r="E656" s="30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  <c r="CZ656" s="2"/>
      <c r="DA656" s="2"/>
      <c r="DB656" s="2"/>
      <c r="DC656" s="2"/>
      <c r="DD656" s="2"/>
      <c r="DE656" s="2"/>
      <c r="DF656" s="2"/>
      <c r="DG656" s="2"/>
      <c r="DH656" s="2"/>
      <c r="DI656" s="2"/>
      <c r="DJ656" s="2"/>
      <c r="DK656" s="2"/>
      <c r="DL656" s="2"/>
      <c r="DM656" s="2"/>
      <c r="DN656" s="2"/>
      <c r="DO656" s="2"/>
      <c r="DP656" s="2"/>
      <c r="DQ656" s="2"/>
      <c r="DR656" s="2"/>
      <c r="DS656" s="2"/>
      <c r="DT656" s="2"/>
      <c r="DU656" s="2"/>
      <c r="DV656" s="2"/>
      <c r="DW656" s="2"/>
      <c r="DX656" s="2"/>
      <c r="DY656" s="2"/>
      <c r="DZ656" s="2"/>
      <c r="EA656" s="2"/>
      <c r="EB656" s="2"/>
      <c r="EC656" s="2"/>
      <c r="ED656" s="2"/>
      <c r="EE656" s="2"/>
      <c r="EF656" s="2"/>
      <c r="EG656" s="2"/>
      <c r="EH656" s="2"/>
      <c r="EI656" s="2"/>
      <c r="EJ656" s="2"/>
      <c r="EK656" s="2"/>
      <c r="EL656" s="2"/>
      <c r="EM656" s="2"/>
      <c r="EN656" s="2"/>
      <c r="EO656" s="2"/>
      <c r="EP656" s="2"/>
      <c r="EQ656" s="2"/>
      <c r="ER656" s="2"/>
      <c r="ES656" s="2"/>
      <c r="ET656" s="2"/>
      <c r="EU656" s="2"/>
      <c r="EV656" s="2"/>
      <c r="EW656" s="2"/>
      <c r="EX656" s="2"/>
      <c r="EY656" s="2"/>
      <c r="EZ656" s="2"/>
      <c r="FA656" s="2"/>
      <c r="FB656" s="2"/>
      <c r="FC656" s="2"/>
      <c r="FD656" s="2"/>
      <c r="FE656" s="2"/>
      <c r="FF656" s="2"/>
      <c r="FG656" s="2"/>
      <c r="FH656" s="2"/>
      <c r="FI656" s="2"/>
      <c r="FJ656" s="2"/>
      <c r="FK656" s="2"/>
      <c r="FL656" s="2"/>
      <c r="FM656" s="2"/>
      <c r="FN656" s="2"/>
      <c r="FO656" s="2"/>
      <c r="FP656" s="2"/>
      <c r="FQ656" s="2"/>
      <c r="FR656" s="2"/>
      <c r="FS656" s="2"/>
      <c r="FT656" s="2"/>
      <c r="FU656" s="2"/>
      <c r="FV656" s="2"/>
      <c r="FW656" s="2"/>
      <c r="FX656" s="2"/>
      <c r="FY656" s="2"/>
      <c r="FZ656" s="2"/>
      <c r="GA656" s="2"/>
      <c r="GB656" s="2"/>
      <c r="GC656" s="2"/>
      <c r="GD656" s="2"/>
      <c r="GE656" s="2"/>
      <c r="GF656" s="2"/>
      <c r="GG656" s="2"/>
      <c r="GH656" s="2"/>
      <c r="GI656" s="2"/>
      <c r="GJ656" s="2"/>
      <c r="GK656" s="2"/>
      <c r="GL656" s="2"/>
      <c r="GM656" s="2"/>
      <c r="GN656" s="2"/>
      <c r="GO656" s="2"/>
      <c r="GP656" s="2"/>
      <c r="GQ656" s="2"/>
      <c r="GR656" s="2"/>
      <c r="GS656" s="2"/>
      <c r="GT656" s="2"/>
      <c r="GU656" s="2"/>
      <c r="GV656" s="2"/>
      <c r="GW656" s="2"/>
      <c r="GX656" s="2"/>
      <c r="GY656" s="2"/>
      <c r="GZ656" s="2"/>
      <c r="HA656" s="2"/>
      <c r="HB656" s="2"/>
      <c r="HC656" s="2"/>
      <c r="HD656" s="2"/>
      <c r="HE656" s="2"/>
      <c r="HF656" s="2"/>
      <c r="HG656" s="2"/>
      <c r="HH656" s="2"/>
      <c r="HI656" s="2"/>
      <c r="HJ656" s="2"/>
      <c r="HK656" s="2"/>
      <c r="HL656" s="2"/>
      <c r="HM656" s="2"/>
      <c r="HN656" s="2"/>
      <c r="HO656" s="2"/>
      <c r="HP656" s="2"/>
      <c r="HQ656" s="2"/>
      <c r="HR656" s="2"/>
      <c r="HS656" s="2"/>
      <c r="HT656" s="2"/>
      <c r="HU656" s="2"/>
      <c r="HV656" s="2"/>
      <c r="HW656" s="2"/>
      <c r="HX656" s="2"/>
      <c r="HY656" s="2"/>
      <c r="HZ656" s="2"/>
      <c r="IA656" s="2"/>
      <c r="IB656" s="2"/>
      <c r="IC656" s="2"/>
      <c r="ID656" s="2"/>
      <c r="IE656" s="2"/>
      <c r="IF656" s="2"/>
      <c r="IG656" s="2"/>
      <c r="IH656" s="2"/>
      <c r="II656" s="2"/>
      <c r="IJ656" s="2"/>
      <c r="IK656" s="2"/>
    </row>
    <row r="657" spans="1:245" s="33" customFormat="1" ht="12.75" x14ac:dyDescent="0.2">
      <c r="A657" s="28"/>
      <c r="B657" s="29"/>
      <c r="C657" s="29"/>
      <c r="D657" s="29"/>
      <c r="E657" s="30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  <c r="CZ657" s="2"/>
      <c r="DA657" s="2"/>
      <c r="DB657" s="2"/>
      <c r="DC657" s="2"/>
      <c r="DD657" s="2"/>
      <c r="DE657" s="2"/>
      <c r="DF657" s="2"/>
      <c r="DG657" s="2"/>
      <c r="DH657" s="2"/>
      <c r="DI657" s="2"/>
      <c r="DJ657" s="2"/>
      <c r="DK657" s="2"/>
      <c r="DL657" s="2"/>
      <c r="DM657" s="2"/>
      <c r="DN657" s="2"/>
      <c r="DO657" s="2"/>
      <c r="DP657" s="2"/>
      <c r="DQ657" s="2"/>
      <c r="DR657" s="2"/>
      <c r="DS657" s="2"/>
      <c r="DT657" s="2"/>
      <c r="DU657" s="2"/>
      <c r="DV657" s="2"/>
      <c r="DW657" s="2"/>
      <c r="DX657" s="2"/>
      <c r="DY657" s="2"/>
      <c r="DZ657" s="2"/>
      <c r="EA657" s="2"/>
      <c r="EB657" s="2"/>
      <c r="EC657" s="2"/>
      <c r="ED657" s="2"/>
      <c r="EE657" s="2"/>
      <c r="EF657" s="2"/>
      <c r="EG657" s="2"/>
      <c r="EH657" s="2"/>
      <c r="EI657" s="2"/>
      <c r="EJ657" s="2"/>
      <c r="EK657" s="2"/>
      <c r="EL657" s="2"/>
      <c r="EM657" s="2"/>
      <c r="EN657" s="2"/>
      <c r="EO657" s="2"/>
      <c r="EP657" s="2"/>
      <c r="EQ657" s="2"/>
      <c r="ER657" s="2"/>
      <c r="ES657" s="2"/>
      <c r="ET657" s="2"/>
      <c r="EU657" s="2"/>
      <c r="EV657" s="2"/>
      <c r="EW657" s="2"/>
      <c r="EX657" s="2"/>
      <c r="EY657" s="2"/>
      <c r="EZ657" s="2"/>
      <c r="FA657" s="2"/>
      <c r="FB657" s="2"/>
      <c r="FC657" s="2"/>
      <c r="FD657" s="2"/>
      <c r="FE657" s="2"/>
      <c r="FF657" s="2"/>
      <c r="FG657" s="2"/>
      <c r="FH657" s="2"/>
      <c r="FI657" s="2"/>
      <c r="FJ657" s="2"/>
      <c r="FK657" s="2"/>
      <c r="FL657" s="2"/>
      <c r="FM657" s="2"/>
      <c r="FN657" s="2"/>
      <c r="FO657" s="2"/>
      <c r="FP657" s="2"/>
      <c r="FQ657" s="2"/>
      <c r="FR657" s="2"/>
      <c r="FS657" s="2"/>
      <c r="FT657" s="2"/>
      <c r="FU657" s="2"/>
      <c r="FV657" s="2"/>
      <c r="FW657" s="2"/>
      <c r="FX657" s="2"/>
      <c r="FY657" s="2"/>
      <c r="FZ657" s="2"/>
      <c r="GA657" s="2"/>
      <c r="GB657" s="2"/>
      <c r="GC657" s="2"/>
      <c r="GD657" s="2"/>
      <c r="GE657" s="2"/>
      <c r="GF657" s="2"/>
      <c r="GG657" s="2"/>
      <c r="GH657" s="2"/>
      <c r="GI657" s="2"/>
      <c r="GJ657" s="2"/>
      <c r="GK657" s="2"/>
      <c r="GL657" s="2"/>
      <c r="GM657" s="2"/>
      <c r="GN657" s="2"/>
      <c r="GO657" s="2"/>
      <c r="GP657" s="2"/>
      <c r="GQ657" s="2"/>
      <c r="GR657" s="2"/>
      <c r="GS657" s="2"/>
      <c r="GT657" s="2"/>
      <c r="GU657" s="2"/>
      <c r="GV657" s="2"/>
      <c r="GW657" s="2"/>
      <c r="GX657" s="2"/>
      <c r="GY657" s="2"/>
      <c r="GZ657" s="2"/>
      <c r="HA657" s="2"/>
      <c r="HB657" s="2"/>
      <c r="HC657" s="2"/>
      <c r="HD657" s="2"/>
      <c r="HE657" s="2"/>
      <c r="HF657" s="2"/>
      <c r="HG657" s="2"/>
      <c r="HH657" s="2"/>
      <c r="HI657" s="2"/>
      <c r="HJ657" s="2"/>
      <c r="HK657" s="2"/>
      <c r="HL657" s="2"/>
      <c r="HM657" s="2"/>
      <c r="HN657" s="2"/>
      <c r="HO657" s="2"/>
      <c r="HP657" s="2"/>
      <c r="HQ657" s="2"/>
      <c r="HR657" s="2"/>
      <c r="HS657" s="2"/>
      <c r="HT657" s="2"/>
      <c r="HU657" s="2"/>
      <c r="HV657" s="2"/>
      <c r="HW657" s="2"/>
      <c r="HX657" s="2"/>
      <c r="HY657" s="2"/>
      <c r="HZ657" s="2"/>
      <c r="IA657" s="2"/>
      <c r="IB657" s="2"/>
      <c r="IC657" s="2"/>
      <c r="ID657" s="2"/>
      <c r="IE657" s="2"/>
      <c r="IF657" s="2"/>
      <c r="IG657" s="2"/>
      <c r="IH657" s="2"/>
      <c r="II657" s="2"/>
      <c r="IJ657" s="2"/>
      <c r="IK657" s="2"/>
    </row>
    <row r="658" spans="1:245" s="33" customFormat="1" ht="12.75" x14ac:dyDescent="0.2">
      <c r="A658" s="28"/>
      <c r="B658" s="29"/>
      <c r="C658" s="29"/>
      <c r="D658" s="29"/>
      <c r="E658" s="30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  <c r="CZ658" s="2"/>
      <c r="DA658" s="2"/>
      <c r="DB658" s="2"/>
      <c r="DC658" s="2"/>
      <c r="DD658" s="2"/>
      <c r="DE658" s="2"/>
      <c r="DF658" s="2"/>
      <c r="DG658" s="2"/>
      <c r="DH658" s="2"/>
      <c r="DI658" s="2"/>
      <c r="DJ658" s="2"/>
      <c r="DK658" s="2"/>
      <c r="DL658" s="2"/>
      <c r="DM658" s="2"/>
      <c r="DN658" s="2"/>
      <c r="DO658" s="2"/>
      <c r="DP658" s="2"/>
      <c r="DQ658" s="2"/>
      <c r="DR658" s="2"/>
      <c r="DS658" s="2"/>
      <c r="DT658" s="2"/>
      <c r="DU658" s="2"/>
      <c r="DV658" s="2"/>
      <c r="DW658" s="2"/>
      <c r="DX658" s="2"/>
      <c r="DY658" s="2"/>
      <c r="DZ658" s="2"/>
      <c r="EA658" s="2"/>
      <c r="EB658" s="2"/>
      <c r="EC658" s="2"/>
      <c r="ED658" s="2"/>
      <c r="EE658" s="2"/>
      <c r="EF658" s="2"/>
      <c r="EG658" s="2"/>
      <c r="EH658" s="2"/>
      <c r="EI658" s="2"/>
      <c r="EJ658" s="2"/>
      <c r="EK658" s="2"/>
      <c r="EL658" s="2"/>
      <c r="EM658" s="2"/>
      <c r="EN658" s="2"/>
      <c r="EO658" s="2"/>
      <c r="EP658" s="2"/>
      <c r="EQ658" s="2"/>
      <c r="ER658" s="2"/>
      <c r="ES658" s="2"/>
      <c r="ET658" s="2"/>
      <c r="EU658" s="2"/>
      <c r="EV658" s="2"/>
      <c r="EW658" s="2"/>
      <c r="EX658" s="2"/>
      <c r="EY658" s="2"/>
      <c r="EZ658" s="2"/>
      <c r="FA658" s="2"/>
      <c r="FB658" s="2"/>
      <c r="FC658" s="2"/>
      <c r="FD658" s="2"/>
      <c r="FE658" s="2"/>
      <c r="FF658" s="2"/>
      <c r="FG658" s="2"/>
      <c r="FH658" s="2"/>
      <c r="FI658" s="2"/>
      <c r="FJ658" s="2"/>
      <c r="FK658" s="2"/>
      <c r="FL658" s="2"/>
      <c r="FM658" s="2"/>
      <c r="FN658" s="2"/>
      <c r="FO658" s="2"/>
      <c r="FP658" s="2"/>
      <c r="FQ658" s="2"/>
      <c r="FR658" s="2"/>
      <c r="FS658" s="2"/>
      <c r="FT658" s="2"/>
      <c r="FU658" s="2"/>
      <c r="FV658" s="2"/>
      <c r="FW658" s="2"/>
      <c r="FX658" s="2"/>
      <c r="FY658" s="2"/>
      <c r="FZ658" s="2"/>
      <c r="GA658" s="2"/>
      <c r="GB658" s="2"/>
      <c r="GC658" s="2"/>
      <c r="GD658" s="2"/>
      <c r="GE658" s="2"/>
      <c r="GF658" s="2"/>
      <c r="GG658" s="2"/>
      <c r="GH658" s="2"/>
      <c r="GI658" s="2"/>
      <c r="GJ658" s="2"/>
      <c r="GK658" s="2"/>
      <c r="GL658" s="2"/>
      <c r="GM658" s="2"/>
      <c r="GN658" s="2"/>
      <c r="GO658" s="2"/>
      <c r="GP658" s="2"/>
      <c r="GQ658" s="2"/>
      <c r="GR658" s="2"/>
      <c r="GS658" s="2"/>
      <c r="GT658" s="2"/>
      <c r="GU658" s="2"/>
      <c r="GV658" s="2"/>
      <c r="GW658" s="2"/>
      <c r="GX658" s="2"/>
      <c r="GY658" s="2"/>
      <c r="GZ658" s="2"/>
      <c r="HA658" s="2"/>
      <c r="HB658" s="2"/>
      <c r="HC658" s="2"/>
      <c r="HD658" s="2"/>
      <c r="HE658" s="2"/>
      <c r="HF658" s="2"/>
      <c r="HG658" s="2"/>
      <c r="HH658" s="2"/>
      <c r="HI658" s="2"/>
      <c r="HJ658" s="2"/>
      <c r="HK658" s="2"/>
      <c r="HL658" s="2"/>
      <c r="HM658" s="2"/>
      <c r="HN658" s="2"/>
      <c r="HO658" s="2"/>
      <c r="HP658" s="2"/>
      <c r="HQ658" s="2"/>
      <c r="HR658" s="2"/>
      <c r="HS658" s="2"/>
      <c r="HT658" s="2"/>
      <c r="HU658" s="2"/>
      <c r="HV658" s="2"/>
      <c r="HW658" s="2"/>
      <c r="HX658" s="2"/>
      <c r="HY658" s="2"/>
      <c r="HZ658" s="2"/>
      <c r="IA658" s="2"/>
      <c r="IB658" s="2"/>
      <c r="IC658" s="2"/>
      <c r="ID658" s="2"/>
      <c r="IE658" s="2"/>
      <c r="IF658" s="2"/>
      <c r="IG658" s="2"/>
      <c r="IH658" s="2"/>
      <c r="II658" s="2"/>
      <c r="IJ658" s="2"/>
      <c r="IK658" s="2"/>
    </row>
    <row r="659" spans="1:245" s="33" customFormat="1" ht="12.75" x14ac:dyDescent="0.2">
      <c r="A659" s="28"/>
      <c r="B659" s="29"/>
      <c r="C659" s="29"/>
      <c r="D659" s="29"/>
      <c r="E659" s="30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  <c r="CZ659" s="2"/>
      <c r="DA659" s="2"/>
      <c r="DB659" s="2"/>
      <c r="DC659" s="2"/>
      <c r="DD659" s="2"/>
      <c r="DE659" s="2"/>
      <c r="DF659" s="2"/>
      <c r="DG659" s="2"/>
      <c r="DH659" s="2"/>
      <c r="DI659" s="2"/>
      <c r="DJ659" s="2"/>
      <c r="DK659" s="2"/>
      <c r="DL659" s="2"/>
      <c r="DM659" s="2"/>
      <c r="DN659" s="2"/>
      <c r="DO659" s="2"/>
      <c r="DP659" s="2"/>
      <c r="DQ659" s="2"/>
      <c r="DR659" s="2"/>
      <c r="DS659" s="2"/>
      <c r="DT659" s="2"/>
      <c r="DU659" s="2"/>
      <c r="DV659" s="2"/>
      <c r="DW659" s="2"/>
      <c r="DX659" s="2"/>
      <c r="DY659" s="2"/>
      <c r="DZ659" s="2"/>
      <c r="EA659" s="2"/>
      <c r="EB659" s="2"/>
      <c r="EC659" s="2"/>
      <c r="ED659" s="2"/>
      <c r="EE659" s="2"/>
      <c r="EF659" s="2"/>
      <c r="EG659" s="2"/>
      <c r="EH659" s="2"/>
      <c r="EI659" s="2"/>
      <c r="EJ659" s="2"/>
      <c r="EK659" s="2"/>
      <c r="EL659" s="2"/>
      <c r="EM659" s="2"/>
      <c r="EN659" s="2"/>
      <c r="EO659" s="2"/>
      <c r="EP659" s="2"/>
      <c r="EQ659" s="2"/>
      <c r="ER659" s="2"/>
      <c r="ES659" s="2"/>
      <c r="ET659" s="2"/>
      <c r="EU659" s="2"/>
      <c r="EV659" s="2"/>
      <c r="EW659" s="2"/>
      <c r="EX659" s="2"/>
      <c r="EY659" s="2"/>
      <c r="EZ659" s="2"/>
      <c r="FA659" s="2"/>
      <c r="FB659" s="2"/>
      <c r="FC659" s="2"/>
      <c r="FD659" s="2"/>
      <c r="FE659" s="2"/>
      <c r="FF659" s="2"/>
      <c r="FG659" s="2"/>
      <c r="FH659" s="2"/>
      <c r="FI659" s="2"/>
      <c r="FJ659" s="2"/>
      <c r="FK659" s="2"/>
      <c r="FL659" s="2"/>
      <c r="FM659" s="2"/>
      <c r="FN659" s="2"/>
      <c r="FO659" s="2"/>
      <c r="FP659" s="2"/>
      <c r="FQ659" s="2"/>
      <c r="FR659" s="2"/>
      <c r="FS659" s="2"/>
      <c r="FT659" s="2"/>
      <c r="FU659" s="2"/>
      <c r="FV659" s="2"/>
      <c r="FW659" s="2"/>
      <c r="FX659" s="2"/>
      <c r="FY659" s="2"/>
      <c r="FZ659" s="2"/>
      <c r="GA659" s="2"/>
      <c r="GB659" s="2"/>
      <c r="GC659" s="2"/>
      <c r="GD659" s="2"/>
      <c r="GE659" s="2"/>
      <c r="GF659" s="2"/>
      <c r="GG659" s="2"/>
      <c r="GH659" s="2"/>
      <c r="GI659" s="2"/>
      <c r="GJ659" s="2"/>
      <c r="GK659" s="2"/>
      <c r="GL659" s="2"/>
      <c r="GM659" s="2"/>
      <c r="GN659" s="2"/>
      <c r="GO659" s="2"/>
      <c r="GP659" s="2"/>
      <c r="GQ659" s="2"/>
      <c r="GR659" s="2"/>
      <c r="GS659" s="2"/>
      <c r="GT659" s="2"/>
      <c r="GU659" s="2"/>
      <c r="GV659" s="2"/>
      <c r="GW659" s="2"/>
      <c r="GX659" s="2"/>
      <c r="GY659" s="2"/>
      <c r="GZ659" s="2"/>
      <c r="HA659" s="2"/>
      <c r="HB659" s="2"/>
      <c r="HC659" s="2"/>
      <c r="HD659" s="2"/>
      <c r="HE659" s="2"/>
      <c r="HF659" s="2"/>
      <c r="HG659" s="2"/>
      <c r="HH659" s="2"/>
      <c r="HI659" s="2"/>
      <c r="HJ659" s="2"/>
      <c r="HK659" s="2"/>
      <c r="HL659" s="2"/>
      <c r="HM659" s="2"/>
      <c r="HN659" s="2"/>
      <c r="HO659" s="2"/>
      <c r="HP659" s="2"/>
      <c r="HQ659" s="2"/>
      <c r="HR659" s="2"/>
      <c r="HS659" s="2"/>
      <c r="HT659" s="2"/>
      <c r="HU659" s="2"/>
      <c r="HV659" s="2"/>
      <c r="HW659" s="2"/>
      <c r="HX659" s="2"/>
      <c r="HY659" s="2"/>
      <c r="HZ659" s="2"/>
      <c r="IA659" s="2"/>
      <c r="IB659" s="2"/>
      <c r="IC659" s="2"/>
      <c r="ID659" s="2"/>
      <c r="IE659" s="2"/>
      <c r="IF659" s="2"/>
      <c r="IG659" s="2"/>
      <c r="IH659" s="2"/>
      <c r="II659" s="2"/>
      <c r="IJ659" s="2"/>
      <c r="IK659" s="2"/>
    </row>
    <row r="660" spans="1:245" s="33" customFormat="1" ht="12.75" x14ac:dyDescent="0.2">
      <c r="A660" s="28"/>
      <c r="B660" s="29"/>
      <c r="C660" s="29"/>
      <c r="D660" s="29"/>
      <c r="E660" s="30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  <c r="CZ660" s="2"/>
      <c r="DA660" s="2"/>
      <c r="DB660" s="2"/>
      <c r="DC660" s="2"/>
      <c r="DD660" s="2"/>
      <c r="DE660" s="2"/>
      <c r="DF660" s="2"/>
      <c r="DG660" s="2"/>
      <c r="DH660" s="2"/>
      <c r="DI660" s="2"/>
      <c r="DJ660" s="2"/>
      <c r="DK660" s="2"/>
      <c r="DL660" s="2"/>
      <c r="DM660" s="2"/>
      <c r="DN660" s="2"/>
      <c r="DO660" s="2"/>
      <c r="DP660" s="2"/>
      <c r="DQ660" s="2"/>
      <c r="DR660" s="2"/>
      <c r="DS660" s="2"/>
      <c r="DT660" s="2"/>
      <c r="DU660" s="2"/>
      <c r="DV660" s="2"/>
      <c r="DW660" s="2"/>
      <c r="DX660" s="2"/>
      <c r="DY660" s="2"/>
      <c r="DZ660" s="2"/>
      <c r="EA660" s="2"/>
      <c r="EB660" s="2"/>
      <c r="EC660" s="2"/>
      <c r="ED660" s="2"/>
      <c r="EE660" s="2"/>
      <c r="EF660" s="2"/>
      <c r="EG660" s="2"/>
      <c r="EH660" s="2"/>
      <c r="EI660" s="2"/>
      <c r="EJ660" s="2"/>
      <c r="EK660" s="2"/>
      <c r="EL660" s="2"/>
      <c r="EM660" s="2"/>
      <c r="EN660" s="2"/>
      <c r="EO660" s="2"/>
      <c r="EP660" s="2"/>
      <c r="EQ660" s="2"/>
      <c r="ER660" s="2"/>
      <c r="ES660" s="2"/>
      <c r="ET660" s="2"/>
      <c r="EU660" s="2"/>
      <c r="EV660" s="2"/>
      <c r="EW660" s="2"/>
      <c r="EX660" s="2"/>
      <c r="EY660" s="2"/>
      <c r="EZ660" s="2"/>
      <c r="FA660" s="2"/>
      <c r="FB660" s="2"/>
      <c r="FC660" s="2"/>
      <c r="FD660" s="2"/>
      <c r="FE660" s="2"/>
      <c r="FF660" s="2"/>
      <c r="FG660" s="2"/>
      <c r="FH660" s="2"/>
      <c r="FI660" s="2"/>
      <c r="FJ660" s="2"/>
      <c r="FK660" s="2"/>
      <c r="FL660" s="2"/>
      <c r="FM660" s="2"/>
      <c r="FN660" s="2"/>
      <c r="FO660" s="2"/>
      <c r="FP660" s="2"/>
      <c r="FQ660" s="2"/>
      <c r="FR660" s="2"/>
      <c r="FS660" s="2"/>
      <c r="FT660" s="2"/>
      <c r="FU660" s="2"/>
      <c r="FV660" s="2"/>
      <c r="FW660" s="2"/>
      <c r="FX660" s="2"/>
      <c r="FY660" s="2"/>
      <c r="FZ660" s="2"/>
      <c r="GA660" s="2"/>
      <c r="GB660" s="2"/>
      <c r="GC660" s="2"/>
      <c r="GD660" s="2"/>
      <c r="GE660" s="2"/>
      <c r="GF660" s="2"/>
      <c r="GG660" s="2"/>
      <c r="GH660" s="2"/>
      <c r="GI660" s="2"/>
      <c r="GJ660" s="2"/>
      <c r="GK660" s="2"/>
      <c r="GL660" s="2"/>
      <c r="GM660" s="2"/>
      <c r="GN660" s="2"/>
      <c r="GO660" s="2"/>
      <c r="GP660" s="2"/>
      <c r="GQ660" s="2"/>
      <c r="GR660" s="2"/>
      <c r="GS660" s="2"/>
      <c r="GT660" s="2"/>
      <c r="GU660" s="2"/>
      <c r="GV660" s="2"/>
      <c r="GW660" s="2"/>
      <c r="GX660" s="2"/>
      <c r="GY660" s="2"/>
      <c r="GZ660" s="2"/>
      <c r="HA660" s="2"/>
      <c r="HB660" s="2"/>
      <c r="HC660" s="2"/>
      <c r="HD660" s="2"/>
      <c r="HE660" s="2"/>
      <c r="HF660" s="2"/>
      <c r="HG660" s="2"/>
      <c r="HH660" s="2"/>
      <c r="HI660" s="2"/>
      <c r="HJ660" s="2"/>
      <c r="HK660" s="2"/>
      <c r="HL660" s="2"/>
      <c r="HM660" s="2"/>
      <c r="HN660" s="2"/>
      <c r="HO660" s="2"/>
      <c r="HP660" s="2"/>
      <c r="HQ660" s="2"/>
      <c r="HR660" s="2"/>
      <c r="HS660" s="2"/>
      <c r="HT660" s="2"/>
      <c r="HU660" s="2"/>
      <c r="HV660" s="2"/>
      <c r="HW660" s="2"/>
      <c r="HX660" s="2"/>
      <c r="HY660" s="2"/>
      <c r="HZ660" s="2"/>
      <c r="IA660" s="2"/>
      <c r="IB660" s="2"/>
      <c r="IC660" s="2"/>
      <c r="ID660" s="2"/>
      <c r="IE660" s="2"/>
      <c r="IF660" s="2"/>
      <c r="IG660" s="2"/>
      <c r="IH660" s="2"/>
      <c r="II660" s="2"/>
      <c r="IJ660" s="2"/>
      <c r="IK660" s="2"/>
    </row>
    <row r="661" spans="1:245" s="33" customFormat="1" ht="12.75" x14ac:dyDescent="0.2">
      <c r="A661" s="28"/>
      <c r="B661" s="29"/>
      <c r="C661" s="29"/>
      <c r="D661" s="29"/>
      <c r="E661" s="30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  <c r="CZ661" s="2"/>
      <c r="DA661" s="2"/>
      <c r="DB661" s="2"/>
      <c r="DC661" s="2"/>
      <c r="DD661" s="2"/>
      <c r="DE661" s="2"/>
      <c r="DF661" s="2"/>
      <c r="DG661" s="2"/>
      <c r="DH661" s="2"/>
      <c r="DI661" s="2"/>
      <c r="DJ661" s="2"/>
      <c r="DK661" s="2"/>
      <c r="DL661" s="2"/>
      <c r="DM661" s="2"/>
      <c r="DN661" s="2"/>
      <c r="DO661" s="2"/>
      <c r="DP661" s="2"/>
      <c r="DQ661" s="2"/>
      <c r="DR661" s="2"/>
      <c r="DS661" s="2"/>
      <c r="DT661" s="2"/>
      <c r="DU661" s="2"/>
      <c r="DV661" s="2"/>
      <c r="DW661" s="2"/>
      <c r="DX661" s="2"/>
      <c r="DY661" s="2"/>
      <c r="DZ661" s="2"/>
      <c r="EA661" s="2"/>
      <c r="EB661" s="2"/>
      <c r="EC661" s="2"/>
      <c r="ED661" s="2"/>
      <c r="EE661" s="2"/>
      <c r="EF661" s="2"/>
      <c r="EG661" s="2"/>
      <c r="EH661" s="2"/>
      <c r="EI661" s="2"/>
      <c r="EJ661" s="2"/>
      <c r="EK661" s="2"/>
      <c r="EL661" s="2"/>
      <c r="EM661" s="2"/>
      <c r="EN661" s="2"/>
      <c r="EO661" s="2"/>
      <c r="EP661" s="2"/>
      <c r="EQ661" s="2"/>
      <c r="ER661" s="2"/>
      <c r="ES661" s="2"/>
      <c r="ET661" s="2"/>
      <c r="EU661" s="2"/>
      <c r="EV661" s="2"/>
      <c r="EW661" s="2"/>
      <c r="EX661" s="2"/>
      <c r="EY661" s="2"/>
      <c r="EZ661" s="2"/>
      <c r="FA661" s="2"/>
      <c r="FB661" s="2"/>
      <c r="FC661" s="2"/>
      <c r="FD661" s="2"/>
      <c r="FE661" s="2"/>
      <c r="FF661" s="2"/>
      <c r="FG661" s="2"/>
      <c r="FH661" s="2"/>
      <c r="FI661" s="2"/>
      <c r="FJ661" s="2"/>
      <c r="FK661" s="2"/>
      <c r="FL661" s="2"/>
      <c r="FM661" s="2"/>
      <c r="FN661" s="2"/>
      <c r="FO661" s="2"/>
      <c r="FP661" s="2"/>
      <c r="FQ661" s="2"/>
      <c r="FR661" s="2"/>
      <c r="FS661" s="2"/>
      <c r="FT661" s="2"/>
      <c r="FU661" s="2"/>
      <c r="FV661" s="2"/>
      <c r="FW661" s="2"/>
      <c r="FX661" s="2"/>
      <c r="FY661" s="2"/>
      <c r="FZ661" s="2"/>
      <c r="GA661" s="2"/>
      <c r="GB661" s="2"/>
      <c r="GC661" s="2"/>
      <c r="GD661" s="2"/>
      <c r="GE661" s="2"/>
      <c r="GF661" s="2"/>
      <c r="GG661" s="2"/>
      <c r="GH661" s="2"/>
      <c r="GI661" s="2"/>
      <c r="GJ661" s="2"/>
      <c r="GK661" s="2"/>
      <c r="GL661" s="2"/>
      <c r="GM661" s="2"/>
      <c r="GN661" s="2"/>
      <c r="GO661" s="2"/>
      <c r="GP661" s="2"/>
      <c r="GQ661" s="2"/>
      <c r="GR661" s="2"/>
      <c r="GS661" s="2"/>
      <c r="GT661" s="2"/>
      <c r="GU661" s="2"/>
      <c r="GV661" s="2"/>
      <c r="GW661" s="2"/>
      <c r="GX661" s="2"/>
      <c r="GY661" s="2"/>
      <c r="GZ661" s="2"/>
      <c r="HA661" s="2"/>
      <c r="HB661" s="2"/>
      <c r="HC661" s="2"/>
      <c r="HD661" s="2"/>
      <c r="HE661" s="2"/>
      <c r="HF661" s="2"/>
      <c r="HG661" s="2"/>
      <c r="HH661" s="2"/>
      <c r="HI661" s="2"/>
      <c r="HJ661" s="2"/>
      <c r="HK661" s="2"/>
      <c r="HL661" s="2"/>
      <c r="HM661" s="2"/>
      <c r="HN661" s="2"/>
      <c r="HO661" s="2"/>
      <c r="HP661" s="2"/>
      <c r="HQ661" s="2"/>
      <c r="HR661" s="2"/>
      <c r="HS661" s="2"/>
      <c r="HT661" s="2"/>
      <c r="HU661" s="2"/>
      <c r="HV661" s="2"/>
      <c r="HW661" s="2"/>
      <c r="HX661" s="2"/>
      <c r="HY661" s="2"/>
      <c r="HZ661" s="2"/>
      <c r="IA661" s="2"/>
      <c r="IB661" s="2"/>
      <c r="IC661" s="2"/>
      <c r="ID661" s="2"/>
      <c r="IE661" s="2"/>
      <c r="IF661" s="2"/>
      <c r="IG661" s="2"/>
      <c r="IH661" s="2"/>
      <c r="II661" s="2"/>
      <c r="IJ661" s="2"/>
      <c r="IK661" s="2"/>
    </row>
    <row r="662" spans="1:245" s="33" customFormat="1" ht="12.75" x14ac:dyDescent="0.2">
      <c r="A662" s="28"/>
      <c r="B662" s="29"/>
      <c r="C662" s="29"/>
      <c r="D662" s="29"/>
      <c r="E662" s="30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  <c r="CZ662" s="2"/>
      <c r="DA662" s="2"/>
      <c r="DB662" s="2"/>
      <c r="DC662" s="2"/>
      <c r="DD662" s="2"/>
      <c r="DE662" s="2"/>
      <c r="DF662" s="2"/>
      <c r="DG662" s="2"/>
      <c r="DH662" s="2"/>
      <c r="DI662" s="2"/>
      <c r="DJ662" s="2"/>
      <c r="DK662" s="2"/>
      <c r="DL662" s="2"/>
      <c r="DM662" s="2"/>
      <c r="DN662" s="2"/>
      <c r="DO662" s="2"/>
      <c r="DP662" s="2"/>
      <c r="DQ662" s="2"/>
      <c r="DR662" s="2"/>
      <c r="DS662" s="2"/>
      <c r="DT662" s="2"/>
      <c r="DU662" s="2"/>
      <c r="DV662" s="2"/>
      <c r="DW662" s="2"/>
      <c r="DX662" s="2"/>
      <c r="DY662" s="2"/>
      <c r="DZ662" s="2"/>
      <c r="EA662" s="2"/>
      <c r="EB662" s="2"/>
      <c r="EC662" s="2"/>
      <c r="ED662" s="2"/>
      <c r="EE662" s="2"/>
      <c r="EF662" s="2"/>
      <c r="EG662" s="2"/>
      <c r="EH662" s="2"/>
      <c r="EI662" s="2"/>
      <c r="EJ662" s="2"/>
      <c r="EK662" s="2"/>
      <c r="EL662" s="2"/>
      <c r="EM662" s="2"/>
      <c r="EN662" s="2"/>
      <c r="EO662" s="2"/>
      <c r="EP662" s="2"/>
      <c r="EQ662" s="2"/>
      <c r="ER662" s="2"/>
      <c r="ES662" s="2"/>
      <c r="ET662" s="2"/>
      <c r="EU662" s="2"/>
      <c r="EV662" s="2"/>
      <c r="EW662" s="2"/>
      <c r="EX662" s="2"/>
      <c r="EY662" s="2"/>
      <c r="EZ662" s="2"/>
      <c r="FA662" s="2"/>
      <c r="FB662" s="2"/>
      <c r="FC662" s="2"/>
      <c r="FD662" s="2"/>
      <c r="FE662" s="2"/>
      <c r="FF662" s="2"/>
      <c r="FG662" s="2"/>
      <c r="FH662" s="2"/>
      <c r="FI662" s="2"/>
      <c r="FJ662" s="2"/>
      <c r="FK662" s="2"/>
      <c r="FL662" s="2"/>
      <c r="FM662" s="2"/>
      <c r="FN662" s="2"/>
      <c r="FO662" s="2"/>
      <c r="FP662" s="2"/>
      <c r="FQ662" s="2"/>
      <c r="FR662" s="2"/>
      <c r="FS662" s="2"/>
      <c r="FT662" s="2"/>
      <c r="FU662" s="2"/>
      <c r="FV662" s="2"/>
      <c r="FW662" s="2"/>
      <c r="FX662" s="2"/>
      <c r="FY662" s="2"/>
      <c r="FZ662" s="2"/>
      <c r="GA662" s="2"/>
      <c r="GB662" s="2"/>
      <c r="GC662" s="2"/>
      <c r="GD662" s="2"/>
      <c r="GE662" s="2"/>
      <c r="GF662" s="2"/>
      <c r="GG662" s="2"/>
      <c r="GH662" s="2"/>
      <c r="GI662" s="2"/>
      <c r="GJ662" s="2"/>
      <c r="GK662" s="2"/>
      <c r="GL662" s="2"/>
      <c r="GM662" s="2"/>
      <c r="GN662" s="2"/>
      <c r="GO662" s="2"/>
      <c r="GP662" s="2"/>
      <c r="GQ662" s="2"/>
      <c r="GR662" s="2"/>
      <c r="GS662" s="2"/>
      <c r="GT662" s="2"/>
      <c r="GU662" s="2"/>
      <c r="GV662" s="2"/>
      <c r="GW662" s="2"/>
      <c r="GX662" s="2"/>
      <c r="GY662" s="2"/>
      <c r="GZ662" s="2"/>
      <c r="HA662" s="2"/>
      <c r="HB662" s="2"/>
      <c r="HC662" s="2"/>
      <c r="HD662" s="2"/>
      <c r="HE662" s="2"/>
      <c r="HF662" s="2"/>
      <c r="HG662" s="2"/>
      <c r="HH662" s="2"/>
      <c r="HI662" s="2"/>
      <c r="HJ662" s="2"/>
      <c r="HK662" s="2"/>
      <c r="HL662" s="2"/>
      <c r="HM662" s="2"/>
      <c r="HN662" s="2"/>
      <c r="HO662" s="2"/>
      <c r="HP662" s="2"/>
      <c r="HQ662" s="2"/>
      <c r="HR662" s="2"/>
      <c r="HS662" s="2"/>
      <c r="HT662" s="2"/>
      <c r="HU662" s="2"/>
      <c r="HV662" s="2"/>
      <c r="HW662" s="2"/>
      <c r="HX662" s="2"/>
      <c r="HY662" s="2"/>
      <c r="HZ662" s="2"/>
      <c r="IA662" s="2"/>
      <c r="IB662" s="2"/>
      <c r="IC662" s="2"/>
      <c r="ID662" s="2"/>
      <c r="IE662" s="2"/>
      <c r="IF662" s="2"/>
      <c r="IG662" s="2"/>
      <c r="IH662" s="2"/>
      <c r="II662" s="2"/>
      <c r="IJ662" s="2"/>
      <c r="IK662" s="2"/>
    </row>
    <row r="663" spans="1:245" s="33" customFormat="1" ht="12.75" x14ac:dyDescent="0.2">
      <c r="A663" s="28"/>
      <c r="B663" s="29"/>
      <c r="C663" s="29"/>
      <c r="D663" s="29"/>
      <c r="E663" s="30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  <c r="CZ663" s="2"/>
      <c r="DA663" s="2"/>
      <c r="DB663" s="2"/>
      <c r="DC663" s="2"/>
      <c r="DD663" s="2"/>
      <c r="DE663" s="2"/>
      <c r="DF663" s="2"/>
      <c r="DG663" s="2"/>
      <c r="DH663" s="2"/>
      <c r="DI663" s="2"/>
      <c r="DJ663" s="2"/>
      <c r="DK663" s="2"/>
      <c r="DL663" s="2"/>
      <c r="DM663" s="2"/>
      <c r="DN663" s="2"/>
      <c r="DO663" s="2"/>
      <c r="DP663" s="2"/>
      <c r="DQ663" s="2"/>
      <c r="DR663" s="2"/>
      <c r="DS663" s="2"/>
      <c r="DT663" s="2"/>
      <c r="DU663" s="2"/>
      <c r="DV663" s="2"/>
      <c r="DW663" s="2"/>
      <c r="DX663" s="2"/>
      <c r="DY663" s="2"/>
      <c r="DZ663" s="2"/>
      <c r="EA663" s="2"/>
      <c r="EB663" s="2"/>
      <c r="EC663" s="2"/>
      <c r="ED663" s="2"/>
      <c r="EE663" s="2"/>
      <c r="EF663" s="2"/>
      <c r="EG663" s="2"/>
      <c r="EH663" s="2"/>
      <c r="EI663" s="2"/>
      <c r="EJ663" s="2"/>
      <c r="EK663" s="2"/>
      <c r="EL663" s="2"/>
      <c r="EM663" s="2"/>
      <c r="EN663" s="2"/>
      <c r="EO663" s="2"/>
      <c r="EP663" s="2"/>
      <c r="EQ663" s="2"/>
      <c r="ER663" s="2"/>
      <c r="ES663" s="2"/>
      <c r="ET663" s="2"/>
      <c r="EU663" s="2"/>
      <c r="EV663" s="2"/>
      <c r="EW663" s="2"/>
      <c r="EX663" s="2"/>
      <c r="EY663" s="2"/>
      <c r="EZ663" s="2"/>
      <c r="FA663" s="2"/>
      <c r="FB663" s="2"/>
      <c r="FC663" s="2"/>
      <c r="FD663" s="2"/>
      <c r="FE663" s="2"/>
      <c r="FF663" s="2"/>
      <c r="FG663" s="2"/>
      <c r="FH663" s="2"/>
      <c r="FI663" s="2"/>
      <c r="FJ663" s="2"/>
      <c r="FK663" s="2"/>
      <c r="FL663" s="2"/>
      <c r="FM663" s="2"/>
      <c r="FN663" s="2"/>
      <c r="FO663" s="2"/>
      <c r="FP663" s="2"/>
      <c r="FQ663" s="2"/>
      <c r="FR663" s="2"/>
      <c r="FS663" s="2"/>
      <c r="FT663" s="2"/>
      <c r="FU663" s="2"/>
      <c r="FV663" s="2"/>
      <c r="FW663" s="2"/>
      <c r="FX663" s="2"/>
      <c r="FY663" s="2"/>
      <c r="FZ663" s="2"/>
      <c r="GA663" s="2"/>
      <c r="GB663" s="2"/>
      <c r="GC663" s="2"/>
      <c r="GD663" s="2"/>
      <c r="GE663" s="2"/>
      <c r="GF663" s="2"/>
      <c r="GG663" s="2"/>
      <c r="GH663" s="2"/>
      <c r="GI663" s="2"/>
      <c r="GJ663" s="2"/>
      <c r="GK663" s="2"/>
      <c r="GL663" s="2"/>
      <c r="GM663" s="2"/>
      <c r="GN663" s="2"/>
      <c r="GO663" s="2"/>
      <c r="GP663" s="2"/>
      <c r="GQ663" s="2"/>
      <c r="GR663" s="2"/>
      <c r="GS663" s="2"/>
      <c r="GT663" s="2"/>
      <c r="GU663" s="2"/>
      <c r="GV663" s="2"/>
      <c r="GW663" s="2"/>
      <c r="GX663" s="2"/>
      <c r="GY663" s="2"/>
      <c r="GZ663" s="2"/>
      <c r="HA663" s="2"/>
      <c r="HB663" s="2"/>
      <c r="HC663" s="2"/>
      <c r="HD663" s="2"/>
      <c r="HE663" s="2"/>
      <c r="HF663" s="2"/>
      <c r="HG663" s="2"/>
      <c r="HH663" s="2"/>
      <c r="HI663" s="2"/>
      <c r="HJ663" s="2"/>
      <c r="HK663" s="2"/>
      <c r="HL663" s="2"/>
      <c r="HM663" s="2"/>
      <c r="HN663" s="2"/>
      <c r="HO663" s="2"/>
      <c r="HP663" s="2"/>
      <c r="HQ663" s="2"/>
      <c r="HR663" s="2"/>
      <c r="HS663" s="2"/>
      <c r="HT663" s="2"/>
      <c r="HU663" s="2"/>
      <c r="HV663" s="2"/>
      <c r="HW663" s="2"/>
      <c r="HX663" s="2"/>
      <c r="HY663" s="2"/>
      <c r="HZ663" s="2"/>
      <c r="IA663" s="2"/>
      <c r="IB663" s="2"/>
      <c r="IC663" s="2"/>
      <c r="ID663" s="2"/>
      <c r="IE663" s="2"/>
      <c r="IF663" s="2"/>
      <c r="IG663" s="2"/>
      <c r="IH663" s="2"/>
      <c r="II663" s="2"/>
      <c r="IJ663" s="2"/>
      <c r="IK663" s="2"/>
    </row>
    <row r="664" spans="1:245" s="33" customFormat="1" ht="12.75" x14ac:dyDescent="0.2">
      <c r="A664" s="1"/>
      <c r="B664" s="34"/>
      <c r="C664" s="34"/>
      <c r="D664" s="34"/>
      <c r="E664" s="35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  <c r="CZ664" s="2"/>
      <c r="DA664" s="2"/>
      <c r="DB664" s="2"/>
      <c r="DC664" s="2"/>
      <c r="DD664" s="2"/>
      <c r="DE664" s="2"/>
      <c r="DF664" s="2"/>
      <c r="DG664" s="2"/>
      <c r="DH664" s="2"/>
      <c r="DI664" s="2"/>
      <c r="DJ664" s="2"/>
      <c r="DK664" s="2"/>
      <c r="DL664" s="2"/>
      <c r="DM664" s="2"/>
      <c r="DN664" s="2"/>
      <c r="DO664" s="2"/>
      <c r="DP664" s="2"/>
      <c r="DQ664" s="2"/>
      <c r="DR664" s="2"/>
      <c r="DS664" s="2"/>
      <c r="DT664" s="2"/>
      <c r="DU664" s="2"/>
      <c r="DV664" s="2"/>
      <c r="DW664" s="2"/>
      <c r="DX664" s="2"/>
      <c r="DY664" s="2"/>
      <c r="DZ664" s="2"/>
      <c r="EA664" s="2"/>
      <c r="EB664" s="2"/>
      <c r="EC664" s="2"/>
      <c r="ED664" s="2"/>
      <c r="EE664" s="2"/>
      <c r="EF664" s="2"/>
      <c r="EG664" s="2"/>
      <c r="EH664" s="2"/>
      <c r="EI664" s="2"/>
      <c r="EJ664" s="2"/>
      <c r="EK664" s="2"/>
      <c r="EL664" s="2"/>
      <c r="EM664" s="2"/>
      <c r="EN664" s="2"/>
      <c r="EO664" s="2"/>
      <c r="EP664" s="2"/>
      <c r="EQ664" s="2"/>
      <c r="ER664" s="2"/>
      <c r="ES664" s="2"/>
      <c r="ET664" s="2"/>
      <c r="EU664" s="2"/>
      <c r="EV664" s="2"/>
      <c r="EW664" s="2"/>
      <c r="EX664" s="2"/>
      <c r="EY664" s="2"/>
      <c r="EZ664" s="2"/>
      <c r="FA664" s="2"/>
      <c r="FB664" s="2"/>
      <c r="FC664" s="2"/>
      <c r="FD664" s="2"/>
      <c r="FE664" s="2"/>
      <c r="FF664" s="2"/>
      <c r="FG664" s="2"/>
      <c r="FH664" s="2"/>
      <c r="FI664" s="2"/>
      <c r="FJ664" s="2"/>
      <c r="FK664" s="2"/>
      <c r="FL664" s="2"/>
      <c r="FM664" s="2"/>
      <c r="FN664" s="2"/>
      <c r="FO664" s="2"/>
      <c r="FP664" s="2"/>
      <c r="FQ664" s="2"/>
      <c r="FR664" s="2"/>
      <c r="FS664" s="2"/>
      <c r="FT664" s="2"/>
      <c r="FU664" s="2"/>
      <c r="FV664" s="2"/>
      <c r="FW664" s="2"/>
      <c r="FX664" s="2"/>
      <c r="FY664" s="2"/>
      <c r="FZ664" s="2"/>
      <c r="GA664" s="2"/>
      <c r="GB664" s="2"/>
      <c r="GC664" s="2"/>
      <c r="GD664" s="2"/>
      <c r="GE664" s="2"/>
      <c r="GF664" s="2"/>
      <c r="GG664" s="2"/>
      <c r="GH664" s="2"/>
      <c r="GI664" s="2"/>
      <c r="GJ664" s="2"/>
      <c r="GK664" s="2"/>
      <c r="GL664" s="2"/>
      <c r="GM664" s="2"/>
      <c r="GN664" s="2"/>
      <c r="GO664" s="2"/>
      <c r="GP664" s="2"/>
      <c r="GQ664" s="2"/>
      <c r="GR664" s="2"/>
      <c r="GS664" s="2"/>
      <c r="GT664" s="2"/>
      <c r="GU664" s="2"/>
      <c r="GV664" s="2"/>
      <c r="GW664" s="2"/>
      <c r="GX664" s="2"/>
      <c r="GY664" s="2"/>
      <c r="GZ664" s="2"/>
      <c r="HA664" s="2"/>
      <c r="HB664" s="2"/>
      <c r="HC664" s="2"/>
      <c r="HD664" s="2"/>
      <c r="HE664" s="2"/>
      <c r="HF664" s="2"/>
      <c r="HG664" s="2"/>
      <c r="HH664" s="2"/>
      <c r="HI664" s="2"/>
      <c r="HJ664" s="2"/>
      <c r="HK664" s="2"/>
      <c r="HL664" s="2"/>
      <c r="HM664" s="2"/>
      <c r="HN664" s="2"/>
      <c r="HO664" s="2"/>
      <c r="HP664" s="2"/>
      <c r="HQ664" s="2"/>
      <c r="HR664" s="2"/>
      <c r="HS664" s="2"/>
      <c r="HT664" s="2"/>
      <c r="HU664" s="2"/>
      <c r="HV664" s="2"/>
      <c r="HW664" s="2"/>
      <c r="HX664" s="2"/>
      <c r="HY664" s="2"/>
      <c r="HZ664" s="2"/>
      <c r="IA664" s="2"/>
      <c r="IB664" s="2"/>
      <c r="IC664" s="2"/>
      <c r="ID664" s="2"/>
      <c r="IE664" s="2"/>
      <c r="IF664" s="2"/>
      <c r="IG664" s="2"/>
      <c r="IH664" s="2"/>
      <c r="II664" s="2"/>
      <c r="IJ664" s="2"/>
      <c r="IK664" s="2"/>
    </row>
    <row r="665" spans="1:245" s="33" customFormat="1" ht="12.75" x14ac:dyDescent="0.2">
      <c r="A665" s="1"/>
      <c r="B665" s="34"/>
      <c r="C665" s="34"/>
      <c r="D665" s="34"/>
      <c r="E665" s="35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  <c r="CZ665" s="2"/>
      <c r="DA665" s="2"/>
      <c r="DB665" s="2"/>
      <c r="DC665" s="2"/>
      <c r="DD665" s="2"/>
      <c r="DE665" s="2"/>
      <c r="DF665" s="2"/>
      <c r="DG665" s="2"/>
      <c r="DH665" s="2"/>
      <c r="DI665" s="2"/>
      <c r="DJ665" s="2"/>
      <c r="DK665" s="2"/>
      <c r="DL665" s="2"/>
      <c r="DM665" s="2"/>
      <c r="DN665" s="2"/>
      <c r="DO665" s="2"/>
      <c r="DP665" s="2"/>
      <c r="DQ665" s="2"/>
      <c r="DR665" s="2"/>
      <c r="DS665" s="2"/>
      <c r="DT665" s="2"/>
      <c r="DU665" s="2"/>
      <c r="DV665" s="2"/>
      <c r="DW665" s="2"/>
      <c r="DX665" s="2"/>
      <c r="DY665" s="2"/>
      <c r="DZ665" s="2"/>
      <c r="EA665" s="2"/>
      <c r="EB665" s="2"/>
      <c r="EC665" s="2"/>
      <c r="ED665" s="2"/>
      <c r="EE665" s="2"/>
      <c r="EF665" s="2"/>
      <c r="EG665" s="2"/>
      <c r="EH665" s="2"/>
      <c r="EI665" s="2"/>
      <c r="EJ665" s="2"/>
      <c r="EK665" s="2"/>
      <c r="EL665" s="2"/>
      <c r="EM665" s="2"/>
      <c r="EN665" s="2"/>
      <c r="EO665" s="2"/>
      <c r="EP665" s="2"/>
      <c r="EQ665" s="2"/>
      <c r="ER665" s="2"/>
      <c r="ES665" s="2"/>
      <c r="ET665" s="2"/>
      <c r="EU665" s="2"/>
      <c r="EV665" s="2"/>
      <c r="EW665" s="2"/>
      <c r="EX665" s="2"/>
      <c r="EY665" s="2"/>
      <c r="EZ665" s="2"/>
      <c r="FA665" s="2"/>
      <c r="FB665" s="2"/>
      <c r="FC665" s="2"/>
      <c r="FD665" s="2"/>
      <c r="FE665" s="2"/>
      <c r="FF665" s="2"/>
      <c r="FG665" s="2"/>
      <c r="FH665" s="2"/>
      <c r="FI665" s="2"/>
      <c r="FJ665" s="2"/>
      <c r="FK665" s="2"/>
      <c r="FL665" s="2"/>
      <c r="FM665" s="2"/>
      <c r="FN665" s="2"/>
      <c r="FO665" s="2"/>
      <c r="FP665" s="2"/>
      <c r="FQ665" s="2"/>
      <c r="FR665" s="2"/>
      <c r="FS665" s="2"/>
      <c r="FT665" s="2"/>
      <c r="FU665" s="2"/>
      <c r="FV665" s="2"/>
      <c r="FW665" s="2"/>
      <c r="FX665" s="2"/>
      <c r="FY665" s="2"/>
      <c r="FZ665" s="2"/>
      <c r="GA665" s="2"/>
      <c r="GB665" s="2"/>
      <c r="GC665" s="2"/>
      <c r="GD665" s="2"/>
      <c r="GE665" s="2"/>
      <c r="GF665" s="2"/>
      <c r="GG665" s="2"/>
      <c r="GH665" s="2"/>
      <c r="GI665" s="2"/>
      <c r="GJ665" s="2"/>
      <c r="GK665" s="2"/>
      <c r="GL665" s="2"/>
      <c r="GM665" s="2"/>
      <c r="GN665" s="2"/>
      <c r="GO665" s="2"/>
      <c r="GP665" s="2"/>
      <c r="GQ665" s="2"/>
      <c r="GR665" s="2"/>
      <c r="GS665" s="2"/>
      <c r="GT665" s="2"/>
      <c r="GU665" s="2"/>
      <c r="GV665" s="2"/>
      <c r="GW665" s="2"/>
      <c r="GX665" s="2"/>
      <c r="GY665" s="2"/>
      <c r="GZ665" s="2"/>
      <c r="HA665" s="2"/>
      <c r="HB665" s="2"/>
      <c r="HC665" s="2"/>
      <c r="HD665" s="2"/>
      <c r="HE665" s="2"/>
      <c r="HF665" s="2"/>
      <c r="HG665" s="2"/>
      <c r="HH665" s="2"/>
      <c r="HI665" s="2"/>
      <c r="HJ665" s="2"/>
      <c r="HK665" s="2"/>
      <c r="HL665" s="2"/>
      <c r="HM665" s="2"/>
      <c r="HN665" s="2"/>
      <c r="HO665" s="2"/>
      <c r="HP665" s="2"/>
      <c r="HQ665" s="2"/>
      <c r="HR665" s="2"/>
      <c r="HS665" s="2"/>
      <c r="HT665" s="2"/>
      <c r="HU665" s="2"/>
      <c r="HV665" s="2"/>
      <c r="HW665" s="2"/>
      <c r="HX665" s="2"/>
      <c r="HY665" s="2"/>
      <c r="HZ665" s="2"/>
      <c r="IA665" s="2"/>
      <c r="IB665" s="2"/>
      <c r="IC665" s="2"/>
      <c r="ID665" s="2"/>
      <c r="IE665" s="2"/>
      <c r="IF665" s="2"/>
      <c r="IG665" s="2"/>
      <c r="IH665" s="2"/>
      <c r="II665" s="2"/>
      <c r="IJ665" s="2"/>
      <c r="IK665" s="2"/>
    </row>
    <row r="666" spans="1:245" s="33" customFormat="1" ht="12.75" x14ac:dyDescent="0.2">
      <c r="A666" s="1"/>
      <c r="B666" s="34"/>
      <c r="C666" s="34"/>
      <c r="D666" s="34"/>
      <c r="E666" s="35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  <c r="CZ666" s="2"/>
      <c r="DA666" s="2"/>
      <c r="DB666" s="2"/>
      <c r="DC666" s="2"/>
      <c r="DD666" s="2"/>
      <c r="DE666" s="2"/>
      <c r="DF666" s="2"/>
      <c r="DG666" s="2"/>
      <c r="DH666" s="2"/>
      <c r="DI666" s="2"/>
      <c r="DJ666" s="2"/>
      <c r="DK666" s="2"/>
      <c r="DL666" s="2"/>
      <c r="DM666" s="2"/>
      <c r="DN666" s="2"/>
      <c r="DO666" s="2"/>
      <c r="DP666" s="2"/>
      <c r="DQ666" s="2"/>
      <c r="DR666" s="2"/>
      <c r="DS666" s="2"/>
      <c r="DT666" s="2"/>
      <c r="DU666" s="2"/>
      <c r="DV666" s="2"/>
      <c r="DW666" s="2"/>
      <c r="DX666" s="2"/>
      <c r="DY666" s="2"/>
      <c r="DZ666" s="2"/>
      <c r="EA666" s="2"/>
      <c r="EB666" s="2"/>
      <c r="EC666" s="2"/>
      <c r="ED666" s="2"/>
      <c r="EE666" s="2"/>
      <c r="EF666" s="2"/>
      <c r="EG666" s="2"/>
      <c r="EH666" s="2"/>
      <c r="EI666" s="2"/>
      <c r="EJ666" s="2"/>
      <c r="EK666" s="2"/>
      <c r="EL666" s="2"/>
      <c r="EM666" s="2"/>
      <c r="EN666" s="2"/>
      <c r="EO666" s="2"/>
      <c r="EP666" s="2"/>
      <c r="EQ666" s="2"/>
      <c r="ER666" s="2"/>
      <c r="ES666" s="2"/>
      <c r="ET666" s="2"/>
      <c r="EU666" s="2"/>
      <c r="EV666" s="2"/>
      <c r="EW666" s="2"/>
      <c r="EX666" s="2"/>
      <c r="EY666" s="2"/>
      <c r="EZ666" s="2"/>
      <c r="FA666" s="2"/>
      <c r="FB666" s="2"/>
      <c r="FC666" s="2"/>
      <c r="FD666" s="2"/>
      <c r="FE666" s="2"/>
      <c r="FF666" s="2"/>
      <c r="FG666" s="2"/>
      <c r="FH666" s="2"/>
      <c r="FI666" s="2"/>
      <c r="FJ666" s="2"/>
      <c r="FK666" s="2"/>
      <c r="FL666" s="2"/>
      <c r="FM666" s="2"/>
      <c r="FN666" s="2"/>
      <c r="FO666" s="2"/>
      <c r="FP666" s="2"/>
      <c r="FQ666" s="2"/>
      <c r="FR666" s="2"/>
      <c r="FS666" s="2"/>
      <c r="FT666" s="2"/>
      <c r="FU666" s="2"/>
      <c r="FV666" s="2"/>
      <c r="FW666" s="2"/>
      <c r="FX666" s="2"/>
      <c r="FY666" s="2"/>
      <c r="FZ666" s="2"/>
      <c r="GA666" s="2"/>
      <c r="GB666" s="2"/>
      <c r="GC666" s="2"/>
      <c r="GD666" s="2"/>
      <c r="GE666" s="2"/>
      <c r="GF666" s="2"/>
      <c r="GG666" s="2"/>
      <c r="GH666" s="2"/>
      <c r="GI666" s="2"/>
      <c r="GJ666" s="2"/>
      <c r="GK666" s="2"/>
      <c r="GL666" s="2"/>
      <c r="GM666" s="2"/>
      <c r="GN666" s="2"/>
      <c r="GO666" s="2"/>
      <c r="GP666" s="2"/>
      <c r="GQ666" s="2"/>
      <c r="GR666" s="2"/>
      <c r="GS666" s="2"/>
      <c r="GT666" s="2"/>
      <c r="GU666" s="2"/>
      <c r="GV666" s="2"/>
      <c r="GW666" s="2"/>
      <c r="GX666" s="2"/>
      <c r="GY666" s="2"/>
      <c r="GZ666" s="2"/>
      <c r="HA666" s="2"/>
      <c r="HB666" s="2"/>
      <c r="HC666" s="2"/>
      <c r="HD666" s="2"/>
      <c r="HE666" s="2"/>
      <c r="HF666" s="2"/>
      <c r="HG666" s="2"/>
      <c r="HH666" s="2"/>
      <c r="HI666" s="2"/>
      <c r="HJ666" s="2"/>
      <c r="HK666" s="2"/>
      <c r="HL666" s="2"/>
      <c r="HM666" s="2"/>
      <c r="HN666" s="2"/>
      <c r="HO666" s="2"/>
      <c r="HP666" s="2"/>
      <c r="HQ666" s="2"/>
      <c r="HR666" s="2"/>
      <c r="HS666" s="2"/>
      <c r="HT666" s="2"/>
      <c r="HU666" s="2"/>
      <c r="HV666" s="2"/>
      <c r="HW666" s="2"/>
      <c r="HX666" s="2"/>
      <c r="HY666" s="2"/>
      <c r="HZ666" s="2"/>
      <c r="IA666" s="2"/>
      <c r="IB666" s="2"/>
      <c r="IC666" s="2"/>
      <c r="ID666" s="2"/>
      <c r="IE666" s="2"/>
      <c r="IF666" s="2"/>
      <c r="IG666" s="2"/>
      <c r="IH666" s="2"/>
      <c r="II666" s="2"/>
      <c r="IJ666" s="2"/>
      <c r="IK666" s="2"/>
    </row>
    <row r="667" spans="1:245" s="33" customFormat="1" ht="12.75" x14ac:dyDescent="0.2">
      <c r="A667" s="1"/>
      <c r="B667" s="34"/>
      <c r="C667" s="34"/>
      <c r="D667" s="34"/>
      <c r="E667" s="35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  <c r="CZ667" s="2"/>
      <c r="DA667" s="2"/>
      <c r="DB667" s="2"/>
      <c r="DC667" s="2"/>
      <c r="DD667" s="2"/>
      <c r="DE667" s="2"/>
      <c r="DF667" s="2"/>
      <c r="DG667" s="2"/>
      <c r="DH667" s="2"/>
      <c r="DI667" s="2"/>
      <c r="DJ667" s="2"/>
      <c r="DK667" s="2"/>
      <c r="DL667" s="2"/>
      <c r="DM667" s="2"/>
      <c r="DN667" s="2"/>
      <c r="DO667" s="2"/>
      <c r="DP667" s="2"/>
      <c r="DQ667" s="2"/>
      <c r="DR667" s="2"/>
      <c r="DS667" s="2"/>
      <c r="DT667" s="2"/>
      <c r="DU667" s="2"/>
      <c r="DV667" s="2"/>
      <c r="DW667" s="2"/>
      <c r="DX667" s="2"/>
      <c r="DY667" s="2"/>
      <c r="DZ667" s="2"/>
      <c r="EA667" s="2"/>
      <c r="EB667" s="2"/>
      <c r="EC667" s="2"/>
      <c r="ED667" s="2"/>
      <c r="EE667" s="2"/>
      <c r="EF667" s="2"/>
      <c r="EG667" s="2"/>
      <c r="EH667" s="2"/>
      <c r="EI667" s="2"/>
      <c r="EJ667" s="2"/>
      <c r="EK667" s="2"/>
      <c r="EL667" s="2"/>
      <c r="EM667" s="2"/>
      <c r="EN667" s="2"/>
      <c r="EO667" s="2"/>
      <c r="EP667" s="2"/>
      <c r="EQ667" s="2"/>
      <c r="ER667" s="2"/>
      <c r="ES667" s="2"/>
      <c r="ET667" s="2"/>
      <c r="EU667" s="2"/>
      <c r="EV667" s="2"/>
      <c r="EW667" s="2"/>
      <c r="EX667" s="2"/>
      <c r="EY667" s="2"/>
      <c r="EZ667" s="2"/>
      <c r="FA667" s="2"/>
      <c r="FB667" s="2"/>
      <c r="FC667" s="2"/>
      <c r="FD667" s="2"/>
      <c r="FE667" s="2"/>
      <c r="FF667" s="2"/>
      <c r="FG667" s="2"/>
      <c r="FH667" s="2"/>
      <c r="FI667" s="2"/>
      <c r="FJ667" s="2"/>
      <c r="FK667" s="2"/>
      <c r="FL667" s="2"/>
      <c r="FM667" s="2"/>
      <c r="FN667" s="2"/>
      <c r="FO667" s="2"/>
      <c r="FP667" s="2"/>
      <c r="FQ667" s="2"/>
      <c r="FR667" s="2"/>
      <c r="FS667" s="2"/>
      <c r="FT667" s="2"/>
      <c r="FU667" s="2"/>
      <c r="FV667" s="2"/>
      <c r="FW667" s="2"/>
      <c r="FX667" s="2"/>
      <c r="FY667" s="2"/>
      <c r="FZ667" s="2"/>
      <c r="GA667" s="2"/>
      <c r="GB667" s="2"/>
      <c r="GC667" s="2"/>
      <c r="GD667" s="2"/>
      <c r="GE667" s="2"/>
      <c r="GF667" s="2"/>
      <c r="GG667" s="2"/>
      <c r="GH667" s="2"/>
      <c r="GI667" s="2"/>
      <c r="GJ667" s="2"/>
      <c r="GK667" s="2"/>
      <c r="GL667" s="2"/>
      <c r="GM667" s="2"/>
      <c r="GN667" s="2"/>
      <c r="GO667" s="2"/>
      <c r="GP667" s="2"/>
      <c r="GQ667" s="2"/>
      <c r="GR667" s="2"/>
      <c r="GS667" s="2"/>
      <c r="GT667" s="2"/>
      <c r="GU667" s="2"/>
      <c r="GV667" s="2"/>
      <c r="GW667" s="2"/>
      <c r="GX667" s="2"/>
      <c r="GY667" s="2"/>
      <c r="GZ667" s="2"/>
      <c r="HA667" s="2"/>
      <c r="HB667" s="2"/>
      <c r="HC667" s="2"/>
      <c r="HD667" s="2"/>
      <c r="HE667" s="2"/>
      <c r="HF667" s="2"/>
      <c r="HG667" s="2"/>
      <c r="HH667" s="2"/>
      <c r="HI667" s="2"/>
      <c r="HJ667" s="2"/>
      <c r="HK667" s="2"/>
      <c r="HL667" s="2"/>
      <c r="HM667" s="2"/>
      <c r="HN667" s="2"/>
      <c r="HO667" s="2"/>
      <c r="HP667" s="2"/>
      <c r="HQ667" s="2"/>
      <c r="HR667" s="2"/>
      <c r="HS667" s="2"/>
      <c r="HT667" s="2"/>
      <c r="HU667" s="2"/>
      <c r="HV667" s="2"/>
      <c r="HW667" s="2"/>
      <c r="HX667" s="2"/>
      <c r="HY667" s="2"/>
      <c r="HZ667" s="2"/>
      <c r="IA667" s="2"/>
      <c r="IB667" s="2"/>
      <c r="IC667" s="2"/>
      <c r="ID667" s="2"/>
      <c r="IE667" s="2"/>
      <c r="IF667" s="2"/>
      <c r="IG667" s="2"/>
      <c r="IH667" s="2"/>
      <c r="II667" s="2"/>
      <c r="IJ667" s="2"/>
      <c r="IK667" s="2"/>
    </row>
    <row r="668" spans="1:245" s="33" customFormat="1" ht="12.75" x14ac:dyDescent="0.2">
      <c r="A668" s="1"/>
      <c r="B668" s="34"/>
      <c r="C668" s="34"/>
      <c r="D668" s="34"/>
      <c r="E668" s="35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  <c r="CZ668" s="2"/>
      <c r="DA668" s="2"/>
      <c r="DB668" s="2"/>
      <c r="DC668" s="2"/>
      <c r="DD668" s="2"/>
      <c r="DE668" s="2"/>
      <c r="DF668" s="2"/>
      <c r="DG668" s="2"/>
      <c r="DH668" s="2"/>
      <c r="DI668" s="2"/>
      <c r="DJ668" s="2"/>
      <c r="DK668" s="2"/>
      <c r="DL668" s="2"/>
      <c r="DM668" s="2"/>
      <c r="DN668" s="2"/>
      <c r="DO668" s="2"/>
      <c r="DP668" s="2"/>
      <c r="DQ668" s="2"/>
      <c r="DR668" s="2"/>
      <c r="DS668" s="2"/>
      <c r="DT668" s="2"/>
      <c r="DU668" s="2"/>
      <c r="DV668" s="2"/>
      <c r="DW668" s="2"/>
      <c r="DX668" s="2"/>
      <c r="DY668" s="2"/>
      <c r="DZ668" s="2"/>
      <c r="EA668" s="2"/>
      <c r="EB668" s="2"/>
      <c r="EC668" s="2"/>
      <c r="ED668" s="2"/>
      <c r="EE668" s="2"/>
      <c r="EF668" s="2"/>
      <c r="EG668" s="2"/>
      <c r="EH668" s="2"/>
      <c r="EI668" s="2"/>
      <c r="EJ668" s="2"/>
      <c r="EK668" s="2"/>
      <c r="EL668" s="2"/>
      <c r="EM668" s="2"/>
      <c r="EN668" s="2"/>
      <c r="EO668" s="2"/>
      <c r="EP668" s="2"/>
      <c r="EQ668" s="2"/>
      <c r="ER668" s="2"/>
      <c r="ES668" s="2"/>
      <c r="ET668" s="2"/>
      <c r="EU668" s="2"/>
      <c r="EV668" s="2"/>
      <c r="EW668" s="2"/>
      <c r="EX668" s="2"/>
      <c r="EY668" s="2"/>
      <c r="EZ668" s="2"/>
      <c r="FA668" s="2"/>
      <c r="FB668" s="2"/>
      <c r="FC668" s="2"/>
      <c r="FD668" s="2"/>
      <c r="FE668" s="2"/>
      <c r="FF668" s="2"/>
      <c r="FG668" s="2"/>
      <c r="FH668" s="2"/>
      <c r="FI668" s="2"/>
      <c r="FJ668" s="2"/>
      <c r="FK668" s="2"/>
      <c r="FL668" s="2"/>
      <c r="FM668" s="2"/>
      <c r="FN668" s="2"/>
      <c r="FO668" s="2"/>
      <c r="FP668" s="2"/>
      <c r="FQ668" s="2"/>
      <c r="FR668" s="2"/>
      <c r="FS668" s="2"/>
      <c r="FT668" s="2"/>
      <c r="FU668" s="2"/>
      <c r="FV668" s="2"/>
      <c r="FW668" s="2"/>
      <c r="FX668" s="2"/>
      <c r="FY668" s="2"/>
      <c r="FZ668" s="2"/>
      <c r="GA668" s="2"/>
      <c r="GB668" s="2"/>
      <c r="GC668" s="2"/>
      <c r="GD668" s="2"/>
      <c r="GE668" s="2"/>
      <c r="GF668" s="2"/>
      <c r="GG668" s="2"/>
      <c r="GH668" s="2"/>
      <c r="GI668" s="2"/>
      <c r="GJ668" s="2"/>
      <c r="GK668" s="2"/>
      <c r="GL668" s="2"/>
      <c r="GM668" s="2"/>
      <c r="GN668" s="2"/>
      <c r="GO668" s="2"/>
      <c r="GP668" s="2"/>
      <c r="GQ668" s="2"/>
      <c r="GR668" s="2"/>
      <c r="GS668" s="2"/>
      <c r="GT668" s="2"/>
      <c r="GU668" s="2"/>
      <c r="GV668" s="2"/>
      <c r="GW668" s="2"/>
      <c r="GX668" s="2"/>
      <c r="GY668" s="2"/>
      <c r="GZ668" s="2"/>
      <c r="HA668" s="2"/>
      <c r="HB668" s="2"/>
      <c r="HC668" s="2"/>
      <c r="HD668" s="2"/>
      <c r="HE668" s="2"/>
      <c r="HF668" s="2"/>
      <c r="HG668" s="2"/>
      <c r="HH668" s="2"/>
      <c r="HI668" s="2"/>
      <c r="HJ668" s="2"/>
      <c r="HK668" s="2"/>
      <c r="HL668" s="2"/>
      <c r="HM668" s="2"/>
      <c r="HN668" s="2"/>
      <c r="HO668" s="2"/>
      <c r="HP668" s="2"/>
      <c r="HQ668" s="2"/>
      <c r="HR668" s="2"/>
      <c r="HS668" s="2"/>
      <c r="HT668" s="2"/>
      <c r="HU668" s="2"/>
      <c r="HV668" s="2"/>
      <c r="HW668" s="2"/>
      <c r="HX668" s="2"/>
      <c r="HY668" s="2"/>
      <c r="HZ668" s="2"/>
      <c r="IA668" s="2"/>
      <c r="IB668" s="2"/>
      <c r="IC668" s="2"/>
      <c r="ID668" s="2"/>
      <c r="IE668" s="2"/>
      <c r="IF668" s="2"/>
      <c r="IG668" s="2"/>
      <c r="IH668" s="2"/>
      <c r="II668" s="2"/>
      <c r="IJ668" s="2"/>
      <c r="IK668" s="2"/>
    </row>
    <row r="669" spans="1:245" s="33" customFormat="1" ht="12.75" x14ac:dyDescent="0.2">
      <c r="A669" s="1"/>
      <c r="B669" s="34"/>
      <c r="C669" s="34"/>
      <c r="D669" s="34"/>
      <c r="E669" s="35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  <c r="CZ669" s="2"/>
      <c r="DA669" s="2"/>
      <c r="DB669" s="2"/>
      <c r="DC669" s="2"/>
      <c r="DD669" s="2"/>
      <c r="DE669" s="2"/>
      <c r="DF669" s="2"/>
      <c r="DG669" s="2"/>
      <c r="DH669" s="2"/>
      <c r="DI669" s="2"/>
      <c r="DJ669" s="2"/>
      <c r="DK669" s="2"/>
      <c r="DL669" s="2"/>
      <c r="DM669" s="2"/>
      <c r="DN669" s="2"/>
      <c r="DO669" s="2"/>
      <c r="DP669" s="2"/>
      <c r="DQ669" s="2"/>
      <c r="DR669" s="2"/>
      <c r="DS669" s="2"/>
      <c r="DT669" s="2"/>
      <c r="DU669" s="2"/>
      <c r="DV669" s="2"/>
      <c r="DW669" s="2"/>
      <c r="DX669" s="2"/>
      <c r="DY669" s="2"/>
      <c r="DZ669" s="2"/>
      <c r="EA669" s="2"/>
      <c r="EB669" s="2"/>
      <c r="EC669" s="2"/>
      <c r="ED669" s="2"/>
      <c r="EE669" s="2"/>
      <c r="EF669" s="2"/>
      <c r="EG669" s="2"/>
      <c r="EH669" s="2"/>
      <c r="EI669" s="2"/>
      <c r="EJ669" s="2"/>
      <c r="EK669" s="2"/>
      <c r="EL669" s="2"/>
      <c r="EM669" s="2"/>
      <c r="EN669" s="2"/>
      <c r="EO669" s="2"/>
      <c r="EP669" s="2"/>
      <c r="EQ669" s="2"/>
      <c r="ER669" s="2"/>
      <c r="ES669" s="2"/>
      <c r="ET669" s="2"/>
      <c r="EU669" s="2"/>
      <c r="EV669" s="2"/>
      <c r="EW669" s="2"/>
      <c r="EX669" s="2"/>
      <c r="EY669" s="2"/>
      <c r="EZ669" s="2"/>
      <c r="FA669" s="2"/>
      <c r="FB669" s="2"/>
      <c r="FC669" s="2"/>
      <c r="FD669" s="2"/>
      <c r="FE669" s="2"/>
      <c r="FF669" s="2"/>
      <c r="FG669" s="2"/>
      <c r="FH669" s="2"/>
      <c r="FI669" s="2"/>
      <c r="FJ669" s="2"/>
      <c r="FK669" s="2"/>
      <c r="FL669" s="2"/>
      <c r="FM669" s="2"/>
      <c r="FN669" s="2"/>
      <c r="FO669" s="2"/>
      <c r="FP669" s="2"/>
      <c r="FQ669" s="2"/>
      <c r="FR669" s="2"/>
      <c r="FS669" s="2"/>
      <c r="FT669" s="2"/>
      <c r="FU669" s="2"/>
      <c r="FV669" s="2"/>
      <c r="FW669" s="2"/>
      <c r="FX669" s="2"/>
      <c r="FY669" s="2"/>
      <c r="FZ669" s="2"/>
      <c r="GA669" s="2"/>
      <c r="GB669" s="2"/>
      <c r="GC669" s="2"/>
      <c r="GD669" s="2"/>
      <c r="GE669" s="2"/>
      <c r="GF669" s="2"/>
      <c r="GG669" s="2"/>
      <c r="GH669" s="2"/>
      <c r="GI669" s="2"/>
      <c r="GJ669" s="2"/>
      <c r="GK669" s="2"/>
      <c r="GL669" s="2"/>
      <c r="GM669" s="2"/>
      <c r="GN669" s="2"/>
      <c r="GO669" s="2"/>
      <c r="GP669" s="2"/>
      <c r="GQ669" s="2"/>
      <c r="GR669" s="2"/>
      <c r="GS669" s="2"/>
      <c r="GT669" s="2"/>
      <c r="GU669" s="2"/>
      <c r="GV669" s="2"/>
      <c r="GW669" s="2"/>
      <c r="GX669" s="2"/>
      <c r="GY669" s="2"/>
      <c r="GZ669" s="2"/>
      <c r="HA669" s="2"/>
      <c r="HB669" s="2"/>
      <c r="HC669" s="2"/>
      <c r="HD669" s="2"/>
      <c r="HE669" s="2"/>
      <c r="HF669" s="2"/>
      <c r="HG669" s="2"/>
      <c r="HH669" s="2"/>
      <c r="HI669" s="2"/>
      <c r="HJ669" s="2"/>
      <c r="HK669" s="2"/>
      <c r="HL669" s="2"/>
      <c r="HM669" s="2"/>
      <c r="HN669" s="2"/>
      <c r="HO669" s="2"/>
      <c r="HP669" s="2"/>
      <c r="HQ669" s="2"/>
      <c r="HR669" s="2"/>
      <c r="HS669" s="2"/>
      <c r="HT669" s="2"/>
      <c r="HU669" s="2"/>
      <c r="HV669" s="2"/>
      <c r="HW669" s="2"/>
      <c r="HX669" s="2"/>
      <c r="HY669" s="2"/>
      <c r="HZ669" s="2"/>
      <c r="IA669" s="2"/>
      <c r="IB669" s="2"/>
      <c r="IC669" s="2"/>
      <c r="ID669" s="2"/>
      <c r="IE669" s="2"/>
      <c r="IF669" s="2"/>
      <c r="IG669" s="2"/>
      <c r="IH669" s="2"/>
      <c r="II669" s="2"/>
      <c r="IJ669" s="2"/>
      <c r="IK669" s="2"/>
    </row>
    <row r="670" spans="1:245" s="33" customFormat="1" ht="12.75" x14ac:dyDescent="0.2">
      <c r="A670" s="1"/>
      <c r="B670" s="34"/>
      <c r="C670" s="34"/>
      <c r="D670" s="34"/>
      <c r="E670" s="35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  <c r="CZ670" s="2"/>
      <c r="DA670" s="2"/>
      <c r="DB670" s="2"/>
      <c r="DC670" s="2"/>
      <c r="DD670" s="2"/>
      <c r="DE670" s="2"/>
      <c r="DF670" s="2"/>
      <c r="DG670" s="2"/>
      <c r="DH670" s="2"/>
      <c r="DI670" s="2"/>
      <c r="DJ670" s="2"/>
      <c r="DK670" s="2"/>
      <c r="DL670" s="2"/>
      <c r="DM670" s="2"/>
      <c r="DN670" s="2"/>
      <c r="DO670" s="2"/>
      <c r="DP670" s="2"/>
      <c r="DQ670" s="2"/>
      <c r="DR670" s="2"/>
      <c r="DS670" s="2"/>
      <c r="DT670" s="2"/>
      <c r="DU670" s="2"/>
      <c r="DV670" s="2"/>
      <c r="DW670" s="2"/>
      <c r="DX670" s="2"/>
      <c r="DY670" s="2"/>
      <c r="DZ670" s="2"/>
      <c r="EA670" s="2"/>
      <c r="EB670" s="2"/>
      <c r="EC670" s="2"/>
      <c r="ED670" s="2"/>
      <c r="EE670" s="2"/>
      <c r="EF670" s="2"/>
      <c r="EG670" s="2"/>
      <c r="EH670" s="2"/>
      <c r="EI670" s="2"/>
      <c r="EJ670" s="2"/>
      <c r="EK670" s="2"/>
      <c r="EL670" s="2"/>
      <c r="EM670" s="2"/>
      <c r="EN670" s="2"/>
      <c r="EO670" s="2"/>
      <c r="EP670" s="2"/>
      <c r="EQ670" s="2"/>
      <c r="ER670" s="2"/>
      <c r="ES670" s="2"/>
      <c r="ET670" s="2"/>
      <c r="EU670" s="2"/>
      <c r="EV670" s="2"/>
      <c r="EW670" s="2"/>
      <c r="EX670" s="2"/>
      <c r="EY670" s="2"/>
      <c r="EZ670" s="2"/>
      <c r="FA670" s="2"/>
      <c r="FB670" s="2"/>
      <c r="FC670" s="2"/>
      <c r="FD670" s="2"/>
      <c r="FE670" s="2"/>
      <c r="FF670" s="2"/>
      <c r="FG670" s="2"/>
      <c r="FH670" s="2"/>
      <c r="FI670" s="2"/>
      <c r="FJ670" s="2"/>
      <c r="FK670" s="2"/>
      <c r="FL670" s="2"/>
      <c r="FM670" s="2"/>
      <c r="FN670" s="2"/>
      <c r="FO670" s="2"/>
      <c r="FP670" s="2"/>
      <c r="FQ670" s="2"/>
      <c r="FR670" s="2"/>
      <c r="FS670" s="2"/>
      <c r="FT670" s="2"/>
      <c r="FU670" s="2"/>
      <c r="FV670" s="2"/>
      <c r="FW670" s="2"/>
      <c r="FX670" s="2"/>
      <c r="FY670" s="2"/>
      <c r="FZ670" s="2"/>
      <c r="GA670" s="2"/>
      <c r="GB670" s="2"/>
      <c r="GC670" s="2"/>
      <c r="GD670" s="2"/>
      <c r="GE670" s="2"/>
      <c r="GF670" s="2"/>
      <c r="GG670" s="2"/>
      <c r="GH670" s="2"/>
      <c r="GI670" s="2"/>
      <c r="GJ670" s="2"/>
      <c r="GK670" s="2"/>
      <c r="GL670" s="2"/>
      <c r="GM670" s="2"/>
      <c r="GN670" s="2"/>
      <c r="GO670" s="2"/>
      <c r="GP670" s="2"/>
      <c r="GQ670" s="2"/>
      <c r="GR670" s="2"/>
      <c r="GS670" s="2"/>
      <c r="GT670" s="2"/>
      <c r="GU670" s="2"/>
      <c r="GV670" s="2"/>
      <c r="GW670" s="2"/>
      <c r="GX670" s="2"/>
      <c r="GY670" s="2"/>
      <c r="GZ670" s="2"/>
      <c r="HA670" s="2"/>
      <c r="HB670" s="2"/>
      <c r="HC670" s="2"/>
      <c r="HD670" s="2"/>
      <c r="HE670" s="2"/>
      <c r="HF670" s="2"/>
      <c r="HG670" s="2"/>
      <c r="HH670" s="2"/>
      <c r="HI670" s="2"/>
      <c r="HJ670" s="2"/>
      <c r="HK670" s="2"/>
      <c r="HL670" s="2"/>
      <c r="HM670" s="2"/>
      <c r="HN670" s="2"/>
      <c r="HO670" s="2"/>
      <c r="HP670" s="2"/>
      <c r="HQ670" s="2"/>
      <c r="HR670" s="2"/>
      <c r="HS670" s="2"/>
      <c r="HT670" s="2"/>
      <c r="HU670" s="2"/>
      <c r="HV670" s="2"/>
      <c r="HW670" s="2"/>
      <c r="HX670" s="2"/>
      <c r="HY670" s="2"/>
      <c r="HZ670" s="2"/>
      <c r="IA670" s="2"/>
      <c r="IB670" s="2"/>
      <c r="IC670" s="2"/>
      <c r="ID670" s="2"/>
      <c r="IE670" s="2"/>
      <c r="IF670" s="2"/>
      <c r="IG670" s="2"/>
      <c r="IH670" s="2"/>
      <c r="II670" s="2"/>
      <c r="IJ670" s="2"/>
      <c r="IK670" s="2"/>
    </row>
    <row r="671" spans="1:245" s="33" customFormat="1" ht="12.75" x14ac:dyDescent="0.2">
      <c r="A671" s="1"/>
      <c r="B671" s="34"/>
      <c r="C671" s="34"/>
      <c r="D671" s="34"/>
      <c r="E671" s="35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  <c r="CZ671" s="2"/>
      <c r="DA671" s="2"/>
      <c r="DB671" s="2"/>
      <c r="DC671" s="2"/>
      <c r="DD671" s="2"/>
      <c r="DE671" s="2"/>
      <c r="DF671" s="2"/>
      <c r="DG671" s="2"/>
      <c r="DH671" s="2"/>
      <c r="DI671" s="2"/>
      <c r="DJ671" s="2"/>
      <c r="DK671" s="2"/>
      <c r="DL671" s="2"/>
      <c r="DM671" s="2"/>
      <c r="DN671" s="2"/>
      <c r="DO671" s="2"/>
      <c r="DP671" s="2"/>
      <c r="DQ671" s="2"/>
      <c r="DR671" s="2"/>
      <c r="DS671" s="2"/>
      <c r="DT671" s="2"/>
      <c r="DU671" s="2"/>
      <c r="DV671" s="2"/>
      <c r="DW671" s="2"/>
      <c r="DX671" s="2"/>
      <c r="DY671" s="2"/>
      <c r="DZ671" s="2"/>
      <c r="EA671" s="2"/>
      <c r="EB671" s="2"/>
      <c r="EC671" s="2"/>
      <c r="ED671" s="2"/>
      <c r="EE671" s="2"/>
      <c r="EF671" s="2"/>
      <c r="EG671" s="2"/>
      <c r="EH671" s="2"/>
      <c r="EI671" s="2"/>
      <c r="EJ671" s="2"/>
      <c r="EK671" s="2"/>
      <c r="EL671" s="2"/>
      <c r="EM671" s="2"/>
      <c r="EN671" s="2"/>
      <c r="EO671" s="2"/>
      <c r="EP671" s="2"/>
      <c r="EQ671" s="2"/>
      <c r="ER671" s="2"/>
      <c r="ES671" s="2"/>
      <c r="ET671" s="2"/>
      <c r="EU671" s="2"/>
      <c r="EV671" s="2"/>
      <c r="EW671" s="2"/>
      <c r="EX671" s="2"/>
      <c r="EY671" s="2"/>
      <c r="EZ671" s="2"/>
      <c r="FA671" s="2"/>
      <c r="FB671" s="2"/>
      <c r="FC671" s="2"/>
      <c r="FD671" s="2"/>
      <c r="FE671" s="2"/>
      <c r="FF671" s="2"/>
      <c r="FG671" s="2"/>
      <c r="FH671" s="2"/>
      <c r="FI671" s="2"/>
      <c r="FJ671" s="2"/>
      <c r="FK671" s="2"/>
      <c r="FL671" s="2"/>
      <c r="FM671" s="2"/>
      <c r="FN671" s="2"/>
      <c r="FO671" s="2"/>
      <c r="FP671" s="2"/>
      <c r="FQ671" s="2"/>
      <c r="FR671" s="2"/>
      <c r="FS671" s="2"/>
      <c r="FT671" s="2"/>
      <c r="FU671" s="2"/>
      <c r="FV671" s="2"/>
      <c r="FW671" s="2"/>
      <c r="FX671" s="2"/>
      <c r="FY671" s="2"/>
      <c r="FZ671" s="2"/>
      <c r="GA671" s="2"/>
      <c r="GB671" s="2"/>
      <c r="GC671" s="2"/>
      <c r="GD671" s="2"/>
      <c r="GE671" s="2"/>
      <c r="GF671" s="2"/>
      <c r="GG671" s="2"/>
      <c r="GH671" s="2"/>
      <c r="GI671" s="2"/>
      <c r="GJ671" s="2"/>
      <c r="GK671" s="2"/>
      <c r="GL671" s="2"/>
      <c r="GM671" s="2"/>
      <c r="GN671" s="2"/>
      <c r="GO671" s="2"/>
      <c r="GP671" s="2"/>
      <c r="GQ671" s="2"/>
      <c r="GR671" s="2"/>
      <c r="GS671" s="2"/>
      <c r="GT671" s="2"/>
      <c r="GU671" s="2"/>
      <c r="GV671" s="2"/>
      <c r="GW671" s="2"/>
      <c r="GX671" s="2"/>
      <c r="GY671" s="2"/>
      <c r="GZ671" s="2"/>
      <c r="HA671" s="2"/>
      <c r="HB671" s="2"/>
      <c r="HC671" s="2"/>
      <c r="HD671" s="2"/>
      <c r="HE671" s="2"/>
      <c r="HF671" s="2"/>
      <c r="HG671" s="2"/>
      <c r="HH671" s="2"/>
      <c r="HI671" s="2"/>
      <c r="HJ671" s="2"/>
      <c r="HK671" s="2"/>
      <c r="HL671" s="2"/>
      <c r="HM671" s="2"/>
      <c r="HN671" s="2"/>
      <c r="HO671" s="2"/>
      <c r="HP671" s="2"/>
      <c r="HQ671" s="2"/>
      <c r="HR671" s="2"/>
      <c r="HS671" s="2"/>
      <c r="HT671" s="2"/>
      <c r="HU671" s="2"/>
      <c r="HV671" s="2"/>
      <c r="HW671" s="2"/>
      <c r="HX671" s="2"/>
      <c r="HY671" s="2"/>
      <c r="HZ671" s="2"/>
      <c r="IA671" s="2"/>
      <c r="IB671" s="2"/>
      <c r="IC671" s="2"/>
      <c r="ID671" s="2"/>
      <c r="IE671" s="2"/>
      <c r="IF671" s="2"/>
      <c r="IG671" s="2"/>
      <c r="IH671" s="2"/>
      <c r="II671" s="2"/>
      <c r="IJ671" s="2"/>
      <c r="IK671" s="2"/>
    </row>
    <row r="672" spans="1:245" s="33" customFormat="1" ht="12.75" x14ac:dyDescent="0.2">
      <c r="A672" s="1"/>
      <c r="B672" s="34"/>
      <c r="C672" s="34"/>
      <c r="D672" s="34"/>
      <c r="E672" s="35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  <c r="CZ672" s="2"/>
      <c r="DA672" s="2"/>
      <c r="DB672" s="2"/>
      <c r="DC672" s="2"/>
      <c r="DD672" s="2"/>
      <c r="DE672" s="2"/>
      <c r="DF672" s="2"/>
      <c r="DG672" s="2"/>
      <c r="DH672" s="2"/>
      <c r="DI672" s="2"/>
      <c r="DJ672" s="2"/>
      <c r="DK672" s="2"/>
      <c r="DL672" s="2"/>
      <c r="DM672" s="2"/>
      <c r="DN672" s="2"/>
      <c r="DO672" s="2"/>
      <c r="DP672" s="2"/>
      <c r="DQ672" s="2"/>
      <c r="DR672" s="2"/>
      <c r="DS672" s="2"/>
      <c r="DT672" s="2"/>
      <c r="DU672" s="2"/>
      <c r="DV672" s="2"/>
      <c r="DW672" s="2"/>
      <c r="DX672" s="2"/>
      <c r="DY672" s="2"/>
      <c r="DZ672" s="2"/>
      <c r="EA672" s="2"/>
      <c r="EB672" s="2"/>
      <c r="EC672" s="2"/>
      <c r="ED672" s="2"/>
      <c r="EE672" s="2"/>
      <c r="EF672" s="2"/>
      <c r="EG672" s="2"/>
      <c r="EH672" s="2"/>
      <c r="EI672" s="2"/>
      <c r="EJ672" s="2"/>
      <c r="EK672" s="2"/>
      <c r="EL672" s="2"/>
      <c r="EM672" s="2"/>
      <c r="EN672" s="2"/>
      <c r="EO672" s="2"/>
      <c r="EP672" s="2"/>
      <c r="EQ672" s="2"/>
      <c r="ER672" s="2"/>
      <c r="ES672" s="2"/>
      <c r="ET672" s="2"/>
      <c r="EU672" s="2"/>
      <c r="EV672" s="2"/>
      <c r="EW672" s="2"/>
      <c r="EX672" s="2"/>
      <c r="EY672" s="2"/>
      <c r="EZ672" s="2"/>
      <c r="FA672" s="2"/>
      <c r="FB672" s="2"/>
      <c r="FC672" s="2"/>
      <c r="FD672" s="2"/>
      <c r="FE672" s="2"/>
      <c r="FF672" s="2"/>
      <c r="FG672" s="2"/>
      <c r="FH672" s="2"/>
      <c r="FI672" s="2"/>
      <c r="FJ672" s="2"/>
      <c r="FK672" s="2"/>
      <c r="FL672" s="2"/>
      <c r="FM672" s="2"/>
      <c r="FN672" s="2"/>
      <c r="FO672" s="2"/>
      <c r="FP672" s="2"/>
      <c r="FQ672" s="2"/>
      <c r="FR672" s="2"/>
      <c r="FS672" s="2"/>
      <c r="FT672" s="2"/>
      <c r="FU672" s="2"/>
      <c r="FV672" s="2"/>
      <c r="FW672" s="2"/>
      <c r="FX672" s="2"/>
      <c r="FY672" s="2"/>
      <c r="FZ672" s="2"/>
      <c r="GA672" s="2"/>
      <c r="GB672" s="2"/>
      <c r="GC672" s="2"/>
      <c r="GD672" s="2"/>
      <c r="GE672" s="2"/>
      <c r="GF672" s="2"/>
      <c r="GG672" s="2"/>
      <c r="GH672" s="2"/>
      <c r="GI672" s="2"/>
      <c r="GJ672" s="2"/>
      <c r="GK672" s="2"/>
      <c r="GL672" s="2"/>
      <c r="GM672" s="2"/>
      <c r="GN672" s="2"/>
      <c r="GO672" s="2"/>
      <c r="GP672" s="2"/>
      <c r="GQ672" s="2"/>
      <c r="GR672" s="2"/>
      <c r="GS672" s="2"/>
      <c r="GT672" s="2"/>
      <c r="GU672" s="2"/>
      <c r="GV672" s="2"/>
      <c r="GW672" s="2"/>
      <c r="GX672" s="2"/>
      <c r="GY672" s="2"/>
      <c r="GZ672" s="2"/>
      <c r="HA672" s="2"/>
      <c r="HB672" s="2"/>
      <c r="HC672" s="2"/>
      <c r="HD672" s="2"/>
      <c r="HE672" s="2"/>
      <c r="HF672" s="2"/>
      <c r="HG672" s="2"/>
      <c r="HH672" s="2"/>
      <c r="HI672" s="2"/>
      <c r="HJ672" s="2"/>
      <c r="HK672" s="2"/>
      <c r="HL672" s="2"/>
      <c r="HM672" s="2"/>
      <c r="HN672" s="2"/>
      <c r="HO672" s="2"/>
      <c r="HP672" s="2"/>
      <c r="HQ672" s="2"/>
      <c r="HR672" s="2"/>
      <c r="HS672" s="2"/>
      <c r="HT672" s="2"/>
      <c r="HU672" s="2"/>
      <c r="HV672" s="2"/>
      <c r="HW672" s="2"/>
      <c r="HX672" s="2"/>
      <c r="HY672" s="2"/>
      <c r="HZ672" s="2"/>
      <c r="IA672" s="2"/>
      <c r="IB672" s="2"/>
      <c r="IC672" s="2"/>
      <c r="ID672" s="2"/>
      <c r="IE672" s="2"/>
      <c r="IF672" s="2"/>
      <c r="IG672" s="2"/>
      <c r="IH672" s="2"/>
      <c r="II672" s="2"/>
      <c r="IJ672" s="2"/>
      <c r="IK672" s="2"/>
    </row>
    <row r="673" spans="1:245" s="33" customFormat="1" ht="12.75" x14ac:dyDescent="0.2">
      <c r="A673" s="1"/>
      <c r="B673" s="34"/>
      <c r="C673" s="34"/>
      <c r="D673" s="34"/>
      <c r="E673" s="35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  <c r="CZ673" s="2"/>
      <c r="DA673" s="2"/>
      <c r="DB673" s="2"/>
      <c r="DC673" s="2"/>
      <c r="DD673" s="2"/>
      <c r="DE673" s="2"/>
      <c r="DF673" s="2"/>
      <c r="DG673" s="2"/>
      <c r="DH673" s="2"/>
      <c r="DI673" s="2"/>
      <c r="DJ673" s="2"/>
      <c r="DK673" s="2"/>
      <c r="DL673" s="2"/>
      <c r="DM673" s="2"/>
      <c r="DN673" s="2"/>
      <c r="DO673" s="2"/>
      <c r="DP673" s="2"/>
      <c r="DQ673" s="2"/>
      <c r="DR673" s="2"/>
      <c r="DS673" s="2"/>
      <c r="DT673" s="2"/>
      <c r="DU673" s="2"/>
      <c r="DV673" s="2"/>
      <c r="DW673" s="2"/>
      <c r="DX673" s="2"/>
      <c r="DY673" s="2"/>
      <c r="DZ673" s="2"/>
      <c r="EA673" s="2"/>
      <c r="EB673" s="2"/>
      <c r="EC673" s="2"/>
      <c r="ED673" s="2"/>
      <c r="EE673" s="2"/>
      <c r="EF673" s="2"/>
      <c r="EG673" s="2"/>
      <c r="EH673" s="2"/>
      <c r="EI673" s="2"/>
      <c r="EJ673" s="2"/>
      <c r="EK673" s="2"/>
      <c r="EL673" s="2"/>
      <c r="EM673" s="2"/>
      <c r="EN673" s="2"/>
      <c r="EO673" s="2"/>
      <c r="EP673" s="2"/>
      <c r="EQ673" s="2"/>
      <c r="ER673" s="2"/>
      <c r="ES673" s="2"/>
      <c r="ET673" s="2"/>
      <c r="EU673" s="2"/>
      <c r="EV673" s="2"/>
      <c r="EW673" s="2"/>
      <c r="EX673" s="2"/>
      <c r="EY673" s="2"/>
      <c r="EZ673" s="2"/>
      <c r="FA673" s="2"/>
      <c r="FB673" s="2"/>
      <c r="FC673" s="2"/>
      <c r="FD673" s="2"/>
      <c r="FE673" s="2"/>
      <c r="FF673" s="2"/>
      <c r="FG673" s="2"/>
      <c r="FH673" s="2"/>
      <c r="FI673" s="2"/>
      <c r="FJ673" s="2"/>
      <c r="FK673" s="2"/>
      <c r="FL673" s="2"/>
      <c r="FM673" s="2"/>
      <c r="FN673" s="2"/>
      <c r="FO673" s="2"/>
      <c r="FP673" s="2"/>
      <c r="FQ673" s="2"/>
      <c r="FR673" s="2"/>
      <c r="FS673" s="2"/>
      <c r="FT673" s="2"/>
      <c r="FU673" s="2"/>
      <c r="FV673" s="2"/>
      <c r="FW673" s="2"/>
      <c r="FX673" s="2"/>
      <c r="FY673" s="2"/>
      <c r="FZ673" s="2"/>
      <c r="GA673" s="2"/>
      <c r="GB673" s="2"/>
      <c r="GC673" s="2"/>
      <c r="GD673" s="2"/>
      <c r="GE673" s="2"/>
      <c r="GF673" s="2"/>
      <c r="GG673" s="2"/>
      <c r="GH673" s="2"/>
      <c r="GI673" s="2"/>
      <c r="GJ673" s="2"/>
      <c r="GK673" s="2"/>
      <c r="GL673" s="2"/>
      <c r="GM673" s="2"/>
      <c r="GN673" s="2"/>
      <c r="GO673" s="2"/>
      <c r="GP673" s="2"/>
      <c r="GQ673" s="2"/>
      <c r="GR673" s="2"/>
      <c r="GS673" s="2"/>
      <c r="GT673" s="2"/>
      <c r="GU673" s="2"/>
      <c r="GV673" s="2"/>
      <c r="GW673" s="2"/>
      <c r="GX673" s="2"/>
      <c r="GY673" s="2"/>
      <c r="GZ673" s="2"/>
      <c r="HA673" s="2"/>
      <c r="HB673" s="2"/>
      <c r="HC673" s="2"/>
      <c r="HD673" s="2"/>
      <c r="HE673" s="2"/>
      <c r="HF673" s="2"/>
      <c r="HG673" s="2"/>
      <c r="HH673" s="2"/>
      <c r="HI673" s="2"/>
      <c r="HJ673" s="2"/>
      <c r="HK673" s="2"/>
      <c r="HL673" s="2"/>
      <c r="HM673" s="2"/>
      <c r="HN673" s="2"/>
      <c r="HO673" s="2"/>
      <c r="HP673" s="2"/>
      <c r="HQ673" s="2"/>
      <c r="HR673" s="2"/>
      <c r="HS673" s="2"/>
      <c r="HT673" s="2"/>
      <c r="HU673" s="2"/>
      <c r="HV673" s="2"/>
      <c r="HW673" s="2"/>
      <c r="HX673" s="2"/>
      <c r="HY673" s="2"/>
      <c r="HZ673" s="2"/>
      <c r="IA673" s="2"/>
      <c r="IB673" s="2"/>
      <c r="IC673" s="2"/>
      <c r="ID673" s="2"/>
      <c r="IE673" s="2"/>
      <c r="IF673" s="2"/>
      <c r="IG673" s="2"/>
      <c r="IH673" s="2"/>
      <c r="II673" s="2"/>
      <c r="IJ673" s="2"/>
      <c r="IK673" s="2"/>
    </row>
    <row r="674" spans="1:245" s="33" customFormat="1" ht="12.75" x14ac:dyDescent="0.2">
      <c r="A674" s="1"/>
      <c r="B674" s="34"/>
      <c r="C674" s="34"/>
      <c r="D674" s="34"/>
      <c r="E674" s="35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  <c r="CZ674" s="2"/>
      <c r="DA674" s="2"/>
      <c r="DB674" s="2"/>
      <c r="DC674" s="2"/>
      <c r="DD674" s="2"/>
      <c r="DE674" s="2"/>
      <c r="DF674" s="2"/>
      <c r="DG674" s="2"/>
      <c r="DH674" s="2"/>
      <c r="DI674" s="2"/>
      <c r="DJ674" s="2"/>
      <c r="DK674" s="2"/>
      <c r="DL674" s="2"/>
      <c r="DM674" s="2"/>
      <c r="DN674" s="2"/>
      <c r="DO674" s="2"/>
      <c r="DP674" s="2"/>
      <c r="DQ674" s="2"/>
      <c r="DR674" s="2"/>
      <c r="DS674" s="2"/>
      <c r="DT674" s="2"/>
      <c r="DU674" s="2"/>
      <c r="DV674" s="2"/>
      <c r="DW674" s="2"/>
      <c r="DX674" s="2"/>
      <c r="DY674" s="2"/>
      <c r="DZ674" s="2"/>
      <c r="EA674" s="2"/>
      <c r="EB674" s="2"/>
      <c r="EC674" s="2"/>
      <c r="ED674" s="2"/>
      <c r="EE674" s="2"/>
      <c r="EF674" s="2"/>
      <c r="EG674" s="2"/>
      <c r="EH674" s="2"/>
      <c r="EI674" s="2"/>
      <c r="EJ674" s="2"/>
      <c r="EK674" s="2"/>
      <c r="EL674" s="2"/>
      <c r="EM674" s="2"/>
      <c r="EN674" s="2"/>
      <c r="EO674" s="2"/>
      <c r="EP674" s="2"/>
      <c r="EQ674" s="2"/>
      <c r="ER674" s="2"/>
      <c r="ES674" s="2"/>
      <c r="ET674" s="2"/>
      <c r="EU674" s="2"/>
      <c r="EV674" s="2"/>
      <c r="EW674" s="2"/>
      <c r="EX674" s="2"/>
      <c r="EY674" s="2"/>
      <c r="EZ674" s="2"/>
      <c r="FA674" s="2"/>
      <c r="FB674" s="2"/>
      <c r="FC674" s="2"/>
      <c r="FD674" s="2"/>
      <c r="FE674" s="2"/>
      <c r="FF674" s="2"/>
      <c r="FG674" s="2"/>
      <c r="FH674" s="2"/>
      <c r="FI674" s="2"/>
      <c r="FJ674" s="2"/>
      <c r="FK674" s="2"/>
      <c r="FL674" s="2"/>
      <c r="FM674" s="2"/>
      <c r="FN674" s="2"/>
      <c r="FO674" s="2"/>
      <c r="FP674" s="2"/>
      <c r="FQ674" s="2"/>
      <c r="FR674" s="2"/>
      <c r="FS674" s="2"/>
      <c r="FT674" s="2"/>
      <c r="FU674" s="2"/>
      <c r="FV674" s="2"/>
      <c r="FW674" s="2"/>
      <c r="FX674" s="2"/>
      <c r="FY674" s="2"/>
      <c r="FZ674" s="2"/>
      <c r="GA674" s="2"/>
      <c r="GB674" s="2"/>
      <c r="GC674" s="2"/>
      <c r="GD674" s="2"/>
      <c r="GE674" s="2"/>
      <c r="GF674" s="2"/>
      <c r="GG674" s="2"/>
      <c r="GH674" s="2"/>
      <c r="GI674" s="2"/>
      <c r="GJ674" s="2"/>
      <c r="GK674" s="2"/>
      <c r="GL674" s="2"/>
      <c r="GM674" s="2"/>
      <c r="GN674" s="2"/>
      <c r="GO674" s="2"/>
      <c r="GP674" s="2"/>
      <c r="GQ674" s="2"/>
      <c r="GR674" s="2"/>
      <c r="GS674" s="2"/>
      <c r="GT674" s="2"/>
      <c r="GU674" s="2"/>
      <c r="GV674" s="2"/>
      <c r="GW674" s="2"/>
      <c r="GX674" s="2"/>
      <c r="GY674" s="2"/>
      <c r="GZ674" s="2"/>
      <c r="HA674" s="2"/>
      <c r="HB674" s="2"/>
      <c r="HC674" s="2"/>
      <c r="HD674" s="2"/>
      <c r="HE674" s="2"/>
      <c r="HF674" s="2"/>
      <c r="HG674" s="2"/>
      <c r="HH674" s="2"/>
      <c r="HI674" s="2"/>
      <c r="HJ674" s="2"/>
      <c r="HK674" s="2"/>
      <c r="HL674" s="2"/>
      <c r="HM674" s="2"/>
      <c r="HN674" s="2"/>
      <c r="HO674" s="2"/>
      <c r="HP674" s="2"/>
      <c r="HQ674" s="2"/>
      <c r="HR674" s="2"/>
      <c r="HS674" s="2"/>
      <c r="HT674" s="2"/>
      <c r="HU674" s="2"/>
      <c r="HV674" s="2"/>
      <c r="HW674" s="2"/>
      <c r="HX674" s="2"/>
      <c r="HY674" s="2"/>
      <c r="HZ674" s="2"/>
      <c r="IA674" s="2"/>
      <c r="IB674" s="2"/>
      <c r="IC674" s="2"/>
      <c r="ID674" s="2"/>
      <c r="IE674" s="2"/>
      <c r="IF674" s="2"/>
      <c r="IG674" s="2"/>
      <c r="IH674" s="2"/>
      <c r="II674" s="2"/>
      <c r="IJ674" s="2"/>
      <c r="IK674" s="2"/>
    </row>
    <row r="675" spans="1:245" s="33" customFormat="1" ht="12.75" x14ac:dyDescent="0.2">
      <c r="A675" s="1"/>
      <c r="B675" s="34"/>
      <c r="C675" s="34"/>
      <c r="D675" s="34"/>
      <c r="E675" s="35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  <c r="CZ675" s="2"/>
      <c r="DA675" s="2"/>
      <c r="DB675" s="2"/>
      <c r="DC675" s="2"/>
      <c r="DD675" s="2"/>
      <c r="DE675" s="2"/>
      <c r="DF675" s="2"/>
      <c r="DG675" s="2"/>
      <c r="DH675" s="2"/>
      <c r="DI675" s="2"/>
      <c r="DJ675" s="2"/>
      <c r="DK675" s="2"/>
      <c r="DL675" s="2"/>
      <c r="DM675" s="2"/>
      <c r="DN675" s="2"/>
      <c r="DO675" s="2"/>
      <c r="DP675" s="2"/>
      <c r="DQ675" s="2"/>
      <c r="DR675" s="2"/>
      <c r="DS675" s="2"/>
      <c r="DT675" s="2"/>
      <c r="DU675" s="2"/>
      <c r="DV675" s="2"/>
      <c r="DW675" s="2"/>
      <c r="DX675" s="2"/>
      <c r="DY675" s="2"/>
      <c r="DZ675" s="2"/>
      <c r="EA675" s="2"/>
      <c r="EB675" s="2"/>
      <c r="EC675" s="2"/>
      <c r="ED675" s="2"/>
      <c r="EE675" s="2"/>
      <c r="EF675" s="2"/>
      <c r="EG675" s="2"/>
      <c r="EH675" s="2"/>
      <c r="EI675" s="2"/>
      <c r="EJ675" s="2"/>
      <c r="EK675" s="2"/>
      <c r="EL675" s="2"/>
      <c r="EM675" s="2"/>
      <c r="EN675" s="2"/>
      <c r="EO675" s="2"/>
      <c r="EP675" s="2"/>
      <c r="EQ675" s="2"/>
      <c r="ER675" s="2"/>
      <c r="ES675" s="2"/>
      <c r="ET675" s="2"/>
      <c r="EU675" s="2"/>
      <c r="EV675" s="2"/>
      <c r="EW675" s="2"/>
      <c r="EX675" s="2"/>
      <c r="EY675" s="2"/>
      <c r="EZ675" s="2"/>
      <c r="FA675" s="2"/>
      <c r="FB675" s="2"/>
      <c r="FC675" s="2"/>
      <c r="FD675" s="2"/>
      <c r="FE675" s="2"/>
      <c r="FF675" s="2"/>
      <c r="FG675" s="2"/>
      <c r="FH675" s="2"/>
      <c r="FI675" s="2"/>
      <c r="FJ675" s="2"/>
      <c r="FK675" s="2"/>
      <c r="FL675" s="2"/>
      <c r="FM675" s="2"/>
      <c r="FN675" s="2"/>
      <c r="FO675" s="2"/>
      <c r="FP675" s="2"/>
      <c r="FQ675" s="2"/>
      <c r="FR675" s="2"/>
      <c r="FS675" s="2"/>
      <c r="FT675" s="2"/>
      <c r="FU675" s="2"/>
      <c r="FV675" s="2"/>
      <c r="FW675" s="2"/>
      <c r="FX675" s="2"/>
      <c r="FY675" s="2"/>
      <c r="FZ675" s="2"/>
      <c r="GA675" s="2"/>
      <c r="GB675" s="2"/>
      <c r="GC675" s="2"/>
      <c r="GD675" s="2"/>
      <c r="GE675" s="2"/>
      <c r="GF675" s="2"/>
      <c r="GG675" s="2"/>
      <c r="GH675" s="2"/>
      <c r="GI675" s="2"/>
      <c r="GJ675" s="2"/>
      <c r="GK675" s="2"/>
      <c r="GL675" s="2"/>
      <c r="GM675" s="2"/>
      <c r="GN675" s="2"/>
      <c r="GO675" s="2"/>
      <c r="GP675" s="2"/>
      <c r="GQ675" s="2"/>
      <c r="GR675" s="2"/>
      <c r="GS675" s="2"/>
      <c r="GT675" s="2"/>
      <c r="GU675" s="2"/>
      <c r="GV675" s="2"/>
      <c r="GW675" s="2"/>
      <c r="GX675" s="2"/>
      <c r="GY675" s="2"/>
      <c r="GZ675" s="2"/>
      <c r="HA675" s="2"/>
      <c r="HB675" s="2"/>
      <c r="HC675" s="2"/>
      <c r="HD675" s="2"/>
      <c r="HE675" s="2"/>
      <c r="HF675" s="2"/>
      <c r="HG675" s="2"/>
      <c r="HH675" s="2"/>
      <c r="HI675" s="2"/>
      <c r="HJ675" s="2"/>
      <c r="HK675" s="2"/>
      <c r="HL675" s="2"/>
      <c r="HM675" s="2"/>
      <c r="HN675" s="2"/>
      <c r="HO675" s="2"/>
      <c r="HP675" s="2"/>
      <c r="HQ675" s="2"/>
      <c r="HR675" s="2"/>
      <c r="HS675" s="2"/>
      <c r="HT675" s="2"/>
      <c r="HU675" s="2"/>
      <c r="HV675" s="2"/>
      <c r="HW675" s="2"/>
      <c r="HX675" s="2"/>
      <c r="HY675" s="2"/>
      <c r="HZ675" s="2"/>
      <c r="IA675" s="2"/>
      <c r="IB675" s="2"/>
      <c r="IC675" s="2"/>
      <c r="ID675" s="2"/>
      <c r="IE675" s="2"/>
      <c r="IF675" s="2"/>
      <c r="IG675" s="2"/>
      <c r="IH675" s="2"/>
      <c r="II675" s="2"/>
      <c r="IJ675" s="2"/>
      <c r="IK675" s="2"/>
    </row>
    <row r="676" spans="1:245" s="33" customFormat="1" ht="12.75" x14ac:dyDescent="0.2">
      <c r="A676" s="1"/>
      <c r="B676" s="34"/>
      <c r="C676" s="34"/>
      <c r="D676" s="34"/>
      <c r="E676" s="35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  <c r="CZ676" s="2"/>
      <c r="DA676" s="2"/>
      <c r="DB676" s="2"/>
      <c r="DC676" s="2"/>
      <c r="DD676" s="2"/>
      <c r="DE676" s="2"/>
      <c r="DF676" s="2"/>
      <c r="DG676" s="2"/>
      <c r="DH676" s="2"/>
      <c r="DI676" s="2"/>
      <c r="DJ676" s="2"/>
      <c r="DK676" s="2"/>
      <c r="DL676" s="2"/>
      <c r="DM676" s="2"/>
      <c r="DN676" s="2"/>
      <c r="DO676" s="2"/>
      <c r="DP676" s="2"/>
      <c r="DQ676" s="2"/>
      <c r="DR676" s="2"/>
      <c r="DS676" s="2"/>
      <c r="DT676" s="2"/>
      <c r="DU676" s="2"/>
      <c r="DV676" s="2"/>
      <c r="DW676" s="2"/>
      <c r="DX676" s="2"/>
      <c r="DY676" s="2"/>
      <c r="DZ676" s="2"/>
      <c r="EA676" s="2"/>
      <c r="EB676" s="2"/>
      <c r="EC676" s="2"/>
      <c r="ED676" s="2"/>
      <c r="EE676" s="2"/>
      <c r="EF676" s="2"/>
      <c r="EG676" s="2"/>
      <c r="EH676" s="2"/>
      <c r="EI676" s="2"/>
      <c r="EJ676" s="2"/>
      <c r="EK676" s="2"/>
      <c r="EL676" s="2"/>
      <c r="EM676" s="2"/>
      <c r="EN676" s="2"/>
      <c r="EO676" s="2"/>
      <c r="EP676" s="2"/>
      <c r="EQ676" s="2"/>
      <c r="ER676" s="2"/>
      <c r="ES676" s="2"/>
      <c r="ET676" s="2"/>
      <c r="EU676" s="2"/>
      <c r="EV676" s="2"/>
      <c r="EW676" s="2"/>
      <c r="EX676" s="2"/>
      <c r="EY676" s="2"/>
      <c r="EZ676" s="2"/>
      <c r="FA676" s="2"/>
      <c r="FB676" s="2"/>
      <c r="FC676" s="2"/>
      <c r="FD676" s="2"/>
      <c r="FE676" s="2"/>
      <c r="FF676" s="2"/>
      <c r="FG676" s="2"/>
      <c r="FH676" s="2"/>
      <c r="FI676" s="2"/>
      <c r="FJ676" s="2"/>
      <c r="FK676" s="2"/>
      <c r="FL676" s="2"/>
      <c r="FM676" s="2"/>
      <c r="FN676" s="2"/>
      <c r="FO676" s="2"/>
      <c r="FP676" s="2"/>
      <c r="FQ676" s="2"/>
      <c r="FR676" s="2"/>
      <c r="FS676" s="2"/>
      <c r="FT676" s="2"/>
      <c r="FU676" s="2"/>
      <c r="FV676" s="2"/>
      <c r="FW676" s="2"/>
      <c r="FX676" s="2"/>
      <c r="FY676" s="2"/>
      <c r="FZ676" s="2"/>
      <c r="GA676" s="2"/>
      <c r="GB676" s="2"/>
      <c r="GC676" s="2"/>
      <c r="GD676" s="2"/>
      <c r="GE676" s="2"/>
      <c r="GF676" s="2"/>
      <c r="GG676" s="2"/>
      <c r="GH676" s="2"/>
      <c r="GI676" s="2"/>
      <c r="GJ676" s="2"/>
      <c r="GK676" s="2"/>
      <c r="GL676" s="2"/>
      <c r="GM676" s="2"/>
      <c r="GN676" s="2"/>
      <c r="GO676" s="2"/>
      <c r="GP676" s="2"/>
      <c r="GQ676" s="2"/>
      <c r="GR676" s="2"/>
      <c r="GS676" s="2"/>
      <c r="GT676" s="2"/>
      <c r="GU676" s="2"/>
      <c r="GV676" s="2"/>
      <c r="GW676" s="2"/>
      <c r="GX676" s="2"/>
      <c r="GY676" s="2"/>
      <c r="GZ676" s="2"/>
      <c r="HA676" s="2"/>
      <c r="HB676" s="2"/>
      <c r="HC676" s="2"/>
      <c r="HD676" s="2"/>
      <c r="HE676" s="2"/>
      <c r="HF676" s="2"/>
      <c r="HG676" s="2"/>
      <c r="HH676" s="2"/>
      <c r="HI676" s="2"/>
      <c r="HJ676" s="2"/>
      <c r="HK676" s="2"/>
      <c r="HL676" s="2"/>
      <c r="HM676" s="2"/>
      <c r="HN676" s="2"/>
      <c r="HO676" s="2"/>
      <c r="HP676" s="2"/>
      <c r="HQ676" s="2"/>
      <c r="HR676" s="2"/>
      <c r="HS676" s="2"/>
      <c r="HT676" s="2"/>
      <c r="HU676" s="2"/>
      <c r="HV676" s="2"/>
      <c r="HW676" s="2"/>
      <c r="HX676" s="2"/>
      <c r="HY676" s="2"/>
      <c r="HZ676" s="2"/>
      <c r="IA676" s="2"/>
      <c r="IB676" s="2"/>
      <c r="IC676" s="2"/>
      <c r="ID676" s="2"/>
      <c r="IE676" s="2"/>
      <c r="IF676" s="2"/>
      <c r="IG676" s="2"/>
      <c r="IH676" s="2"/>
      <c r="II676" s="2"/>
      <c r="IJ676" s="2"/>
      <c r="IK676" s="2"/>
    </row>
    <row r="677" spans="1:245" s="33" customFormat="1" ht="12.75" x14ac:dyDescent="0.2">
      <c r="A677" s="1"/>
      <c r="B677" s="34"/>
      <c r="C677" s="34"/>
      <c r="D677" s="34"/>
      <c r="E677" s="35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  <c r="CZ677" s="2"/>
      <c r="DA677" s="2"/>
      <c r="DB677" s="2"/>
      <c r="DC677" s="2"/>
      <c r="DD677" s="2"/>
      <c r="DE677" s="2"/>
      <c r="DF677" s="2"/>
      <c r="DG677" s="2"/>
      <c r="DH677" s="2"/>
      <c r="DI677" s="2"/>
      <c r="DJ677" s="2"/>
      <c r="DK677" s="2"/>
      <c r="DL677" s="2"/>
      <c r="DM677" s="2"/>
      <c r="DN677" s="2"/>
      <c r="DO677" s="2"/>
      <c r="DP677" s="2"/>
      <c r="DQ677" s="2"/>
      <c r="DR677" s="2"/>
      <c r="DS677" s="2"/>
      <c r="DT677" s="2"/>
      <c r="DU677" s="2"/>
      <c r="DV677" s="2"/>
      <c r="DW677" s="2"/>
      <c r="DX677" s="2"/>
      <c r="DY677" s="2"/>
      <c r="DZ677" s="2"/>
      <c r="EA677" s="2"/>
      <c r="EB677" s="2"/>
      <c r="EC677" s="2"/>
      <c r="ED677" s="2"/>
      <c r="EE677" s="2"/>
      <c r="EF677" s="2"/>
      <c r="EG677" s="2"/>
      <c r="EH677" s="2"/>
      <c r="EI677" s="2"/>
      <c r="EJ677" s="2"/>
      <c r="EK677" s="2"/>
      <c r="EL677" s="2"/>
      <c r="EM677" s="2"/>
      <c r="EN677" s="2"/>
      <c r="EO677" s="2"/>
      <c r="EP677" s="2"/>
      <c r="EQ677" s="2"/>
      <c r="ER677" s="2"/>
      <c r="ES677" s="2"/>
      <c r="ET677" s="2"/>
      <c r="EU677" s="2"/>
      <c r="EV677" s="2"/>
      <c r="EW677" s="2"/>
      <c r="EX677" s="2"/>
      <c r="EY677" s="2"/>
      <c r="EZ677" s="2"/>
      <c r="FA677" s="2"/>
      <c r="FB677" s="2"/>
      <c r="FC677" s="2"/>
      <c r="FD677" s="2"/>
      <c r="FE677" s="2"/>
      <c r="FF677" s="2"/>
      <c r="FG677" s="2"/>
      <c r="FH677" s="2"/>
      <c r="FI677" s="2"/>
      <c r="FJ677" s="2"/>
      <c r="FK677" s="2"/>
      <c r="FL677" s="2"/>
      <c r="FM677" s="2"/>
      <c r="FN677" s="2"/>
      <c r="FO677" s="2"/>
      <c r="FP677" s="2"/>
      <c r="FQ677" s="2"/>
      <c r="FR677" s="2"/>
      <c r="FS677" s="2"/>
      <c r="FT677" s="2"/>
      <c r="FU677" s="2"/>
      <c r="FV677" s="2"/>
      <c r="FW677" s="2"/>
      <c r="FX677" s="2"/>
      <c r="FY677" s="2"/>
      <c r="FZ677" s="2"/>
      <c r="GA677" s="2"/>
      <c r="GB677" s="2"/>
      <c r="GC677" s="2"/>
      <c r="GD677" s="2"/>
      <c r="GE677" s="2"/>
      <c r="GF677" s="2"/>
      <c r="GG677" s="2"/>
      <c r="GH677" s="2"/>
      <c r="GI677" s="2"/>
      <c r="GJ677" s="2"/>
      <c r="GK677" s="2"/>
      <c r="GL677" s="2"/>
      <c r="GM677" s="2"/>
      <c r="GN677" s="2"/>
      <c r="GO677" s="2"/>
      <c r="GP677" s="2"/>
      <c r="GQ677" s="2"/>
      <c r="GR677" s="2"/>
      <c r="GS677" s="2"/>
      <c r="GT677" s="2"/>
      <c r="GU677" s="2"/>
      <c r="GV677" s="2"/>
      <c r="GW677" s="2"/>
      <c r="GX677" s="2"/>
      <c r="GY677" s="2"/>
      <c r="GZ677" s="2"/>
      <c r="HA677" s="2"/>
      <c r="HB677" s="2"/>
      <c r="HC677" s="2"/>
      <c r="HD677" s="2"/>
      <c r="HE677" s="2"/>
      <c r="HF677" s="2"/>
      <c r="HG677" s="2"/>
      <c r="HH677" s="2"/>
      <c r="HI677" s="2"/>
      <c r="HJ677" s="2"/>
      <c r="HK677" s="2"/>
      <c r="HL677" s="2"/>
      <c r="HM677" s="2"/>
      <c r="HN677" s="2"/>
      <c r="HO677" s="2"/>
      <c r="HP677" s="2"/>
      <c r="HQ677" s="2"/>
      <c r="HR677" s="2"/>
      <c r="HS677" s="2"/>
      <c r="HT677" s="2"/>
      <c r="HU677" s="2"/>
      <c r="HV677" s="2"/>
      <c r="HW677" s="2"/>
      <c r="HX677" s="2"/>
      <c r="HY677" s="2"/>
      <c r="HZ677" s="2"/>
      <c r="IA677" s="2"/>
      <c r="IB677" s="2"/>
      <c r="IC677" s="2"/>
      <c r="ID677" s="2"/>
      <c r="IE677" s="2"/>
      <c r="IF677" s="2"/>
      <c r="IG677" s="2"/>
      <c r="IH677" s="2"/>
      <c r="II677" s="2"/>
      <c r="IJ677" s="2"/>
      <c r="IK677" s="2"/>
    </row>
    <row r="678" spans="1:245" s="33" customFormat="1" ht="12.75" x14ac:dyDescent="0.2">
      <c r="A678" s="1"/>
      <c r="B678" s="34"/>
      <c r="C678" s="34"/>
      <c r="D678" s="34"/>
      <c r="E678" s="35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  <c r="CZ678" s="2"/>
      <c r="DA678" s="2"/>
      <c r="DB678" s="2"/>
      <c r="DC678" s="2"/>
      <c r="DD678" s="2"/>
      <c r="DE678" s="2"/>
      <c r="DF678" s="2"/>
      <c r="DG678" s="2"/>
      <c r="DH678" s="2"/>
      <c r="DI678" s="2"/>
      <c r="DJ678" s="2"/>
      <c r="DK678" s="2"/>
      <c r="DL678" s="2"/>
      <c r="DM678" s="2"/>
      <c r="DN678" s="2"/>
      <c r="DO678" s="2"/>
      <c r="DP678" s="2"/>
      <c r="DQ678" s="2"/>
      <c r="DR678" s="2"/>
      <c r="DS678" s="2"/>
      <c r="DT678" s="2"/>
      <c r="DU678" s="2"/>
      <c r="DV678" s="2"/>
      <c r="DW678" s="2"/>
      <c r="DX678" s="2"/>
      <c r="DY678" s="2"/>
      <c r="DZ678" s="2"/>
      <c r="EA678" s="2"/>
      <c r="EB678" s="2"/>
      <c r="EC678" s="2"/>
      <c r="ED678" s="2"/>
      <c r="EE678" s="2"/>
      <c r="EF678" s="2"/>
      <c r="EG678" s="2"/>
      <c r="EH678" s="2"/>
      <c r="EI678" s="2"/>
      <c r="EJ678" s="2"/>
      <c r="EK678" s="2"/>
      <c r="EL678" s="2"/>
      <c r="EM678" s="2"/>
      <c r="EN678" s="2"/>
      <c r="EO678" s="2"/>
      <c r="EP678" s="2"/>
      <c r="EQ678" s="2"/>
      <c r="ER678" s="2"/>
      <c r="ES678" s="2"/>
      <c r="ET678" s="2"/>
      <c r="EU678" s="2"/>
      <c r="EV678" s="2"/>
      <c r="EW678" s="2"/>
      <c r="EX678" s="2"/>
      <c r="EY678" s="2"/>
      <c r="EZ678" s="2"/>
      <c r="FA678" s="2"/>
      <c r="FB678" s="2"/>
      <c r="FC678" s="2"/>
      <c r="FD678" s="2"/>
      <c r="FE678" s="2"/>
      <c r="FF678" s="2"/>
      <c r="FG678" s="2"/>
      <c r="FH678" s="2"/>
      <c r="FI678" s="2"/>
      <c r="FJ678" s="2"/>
      <c r="FK678" s="2"/>
      <c r="FL678" s="2"/>
      <c r="FM678" s="2"/>
      <c r="FN678" s="2"/>
      <c r="FO678" s="2"/>
      <c r="FP678" s="2"/>
      <c r="FQ678" s="2"/>
      <c r="FR678" s="2"/>
      <c r="FS678" s="2"/>
      <c r="FT678" s="2"/>
      <c r="FU678" s="2"/>
      <c r="FV678" s="2"/>
      <c r="FW678" s="2"/>
      <c r="FX678" s="2"/>
      <c r="FY678" s="2"/>
      <c r="FZ678" s="2"/>
      <c r="GA678" s="2"/>
      <c r="GB678" s="2"/>
      <c r="GC678" s="2"/>
      <c r="GD678" s="2"/>
      <c r="GE678" s="2"/>
      <c r="GF678" s="2"/>
      <c r="GG678" s="2"/>
      <c r="GH678" s="2"/>
      <c r="GI678" s="2"/>
      <c r="GJ678" s="2"/>
      <c r="GK678" s="2"/>
      <c r="GL678" s="2"/>
      <c r="GM678" s="2"/>
      <c r="GN678" s="2"/>
      <c r="GO678" s="2"/>
      <c r="GP678" s="2"/>
      <c r="GQ678" s="2"/>
      <c r="GR678" s="2"/>
      <c r="GS678" s="2"/>
      <c r="GT678" s="2"/>
      <c r="GU678" s="2"/>
      <c r="GV678" s="2"/>
      <c r="GW678" s="2"/>
      <c r="GX678" s="2"/>
      <c r="GY678" s="2"/>
      <c r="GZ678" s="2"/>
      <c r="HA678" s="2"/>
      <c r="HB678" s="2"/>
      <c r="HC678" s="2"/>
      <c r="HD678" s="2"/>
      <c r="HE678" s="2"/>
      <c r="HF678" s="2"/>
      <c r="HG678" s="2"/>
      <c r="HH678" s="2"/>
      <c r="HI678" s="2"/>
      <c r="HJ678" s="2"/>
      <c r="HK678" s="2"/>
      <c r="HL678" s="2"/>
      <c r="HM678" s="2"/>
      <c r="HN678" s="2"/>
      <c r="HO678" s="2"/>
      <c r="HP678" s="2"/>
      <c r="HQ678" s="2"/>
      <c r="HR678" s="2"/>
      <c r="HS678" s="2"/>
      <c r="HT678" s="2"/>
      <c r="HU678" s="2"/>
      <c r="HV678" s="2"/>
      <c r="HW678" s="2"/>
      <c r="HX678" s="2"/>
      <c r="HY678" s="2"/>
      <c r="HZ678" s="2"/>
      <c r="IA678" s="2"/>
      <c r="IB678" s="2"/>
      <c r="IC678" s="2"/>
      <c r="ID678" s="2"/>
      <c r="IE678" s="2"/>
      <c r="IF678" s="2"/>
      <c r="IG678" s="2"/>
      <c r="IH678" s="2"/>
      <c r="II678" s="2"/>
      <c r="IJ678" s="2"/>
      <c r="IK678" s="2"/>
    </row>
    <row r="679" spans="1:245" s="33" customFormat="1" ht="12.75" x14ac:dyDescent="0.2">
      <c r="A679" s="1"/>
      <c r="B679" s="34"/>
      <c r="C679" s="34"/>
      <c r="D679" s="34"/>
      <c r="E679" s="35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  <c r="CZ679" s="2"/>
      <c r="DA679" s="2"/>
      <c r="DB679" s="2"/>
      <c r="DC679" s="2"/>
      <c r="DD679" s="2"/>
      <c r="DE679" s="2"/>
      <c r="DF679" s="2"/>
      <c r="DG679" s="2"/>
      <c r="DH679" s="2"/>
      <c r="DI679" s="2"/>
      <c r="DJ679" s="2"/>
      <c r="DK679" s="2"/>
      <c r="DL679" s="2"/>
      <c r="DM679" s="2"/>
      <c r="DN679" s="2"/>
      <c r="DO679" s="2"/>
      <c r="DP679" s="2"/>
      <c r="DQ679" s="2"/>
      <c r="DR679" s="2"/>
      <c r="DS679" s="2"/>
      <c r="DT679" s="2"/>
      <c r="DU679" s="2"/>
      <c r="DV679" s="2"/>
      <c r="DW679" s="2"/>
      <c r="DX679" s="2"/>
      <c r="DY679" s="2"/>
      <c r="DZ679" s="2"/>
      <c r="EA679" s="2"/>
      <c r="EB679" s="2"/>
      <c r="EC679" s="2"/>
      <c r="ED679" s="2"/>
      <c r="EE679" s="2"/>
      <c r="EF679" s="2"/>
      <c r="EG679" s="2"/>
      <c r="EH679" s="2"/>
      <c r="EI679" s="2"/>
      <c r="EJ679" s="2"/>
      <c r="EK679" s="2"/>
      <c r="EL679" s="2"/>
      <c r="EM679" s="2"/>
      <c r="EN679" s="2"/>
      <c r="EO679" s="2"/>
      <c r="EP679" s="2"/>
      <c r="EQ679" s="2"/>
      <c r="ER679" s="2"/>
      <c r="ES679" s="2"/>
      <c r="ET679" s="2"/>
      <c r="EU679" s="2"/>
      <c r="EV679" s="2"/>
      <c r="EW679" s="2"/>
      <c r="EX679" s="2"/>
      <c r="EY679" s="2"/>
      <c r="EZ679" s="2"/>
      <c r="FA679" s="2"/>
      <c r="FB679" s="2"/>
      <c r="FC679" s="2"/>
      <c r="FD679" s="2"/>
      <c r="FE679" s="2"/>
      <c r="FF679" s="2"/>
      <c r="FG679" s="2"/>
      <c r="FH679" s="2"/>
      <c r="FI679" s="2"/>
      <c r="FJ679" s="2"/>
      <c r="FK679" s="2"/>
      <c r="FL679" s="2"/>
      <c r="FM679" s="2"/>
      <c r="FN679" s="2"/>
      <c r="FO679" s="2"/>
      <c r="FP679" s="2"/>
      <c r="FQ679" s="2"/>
      <c r="FR679" s="2"/>
      <c r="FS679" s="2"/>
      <c r="FT679" s="2"/>
      <c r="FU679" s="2"/>
      <c r="FV679" s="2"/>
      <c r="FW679" s="2"/>
      <c r="FX679" s="2"/>
      <c r="FY679" s="2"/>
      <c r="FZ679" s="2"/>
      <c r="GA679" s="2"/>
      <c r="GB679" s="2"/>
      <c r="GC679" s="2"/>
      <c r="GD679" s="2"/>
      <c r="GE679" s="2"/>
      <c r="GF679" s="2"/>
      <c r="GG679" s="2"/>
      <c r="GH679" s="2"/>
      <c r="GI679" s="2"/>
      <c r="GJ679" s="2"/>
      <c r="GK679" s="2"/>
      <c r="GL679" s="2"/>
      <c r="GM679" s="2"/>
      <c r="GN679" s="2"/>
      <c r="GO679" s="2"/>
      <c r="GP679" s="2"/>
      <c r="GQ679" s="2"/>
      <c r="GR679" s="2"/>
      <c r="GS679" s="2"/>
      <c r="GT679" s="2"/>
      <c r="GU679" s="2"/>
      <c r="GV679" s="2"/>
      <c r="GW679" s="2"/>
      <c r="GX679" s="2"/>
      <c r="GY679" s="2"/>
      <c r="GZ679" s="2"/>
      <c r="HA679" s="2"/>
      <c r="HB679" s="2"/>
      <c r="HC679" s="2"/>
      <c r="HD679" s="2"/>
      <c r="HE679" s="2"/>
      <c r="HF679" s="2"/>
      <c r="HG679" s="2"/>
      <c r="HH679" s="2"/>
      <c r="HI679" s="2"/>
      <c r="HJ679" s="2"/>
      <c r="HK679" s="2"/>
      <c r="HL679" s="2"/>
      <c r="HM679" s="2"/>
      <c r="HN679" s="2"/>
      <c r="HO679" s="2"/>
      <c r="HP679" s="2"/>
      <c r="HQ679" s="2"/>
      <c r="HR679" s="2"/>
      <c r="HS679" s="2"/>
      <c r="HT679" s="2"/>
      <c r="HU679" s="2"/>
      <c r="HV679" s="2"/>
      <c r="HW679" s="2"/>
      <c r="HX679" s="2"/>
      <c r="HY679" s="2"/>
      <c r="HZ679" s="2"/>
      <c r="IA679" s="2"/>
      <c r="IB679" s="2"/>
      <c r="IC679" s="2"/>
      <c r="ID679" s="2"/>
      <c r="IE679" s="2"/>
      <c r="IF679" s="2"/>
      <c r="IG679" s="2"/>
      <c r="IH679" s="2"/>
      <c r="II679" s="2"/>
      <c r="IJ679" s="2"/>
      <c r="IK679" s="2"/>
    </row>
    <row r="680" spans="1:245" s="33" customFormat="1" ht="12.75" x14ac:dyDescent="0.2">
      <c r="A680" s="1"/>
      <c r="B680" s="34"/>
      <c r="C680" s="34"/>
      <c r="D680" s="34"/>
      <c r="E680" s="35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  <c r="CZ680" s="2"/>
      <c r="DA680" s="2"/>
      <c r="DB680" s="2"/>
      <c r="DC680" s="2"/>
      <c r="DD680" s="2"/>
      <c r="DE680" s="2"/>
      <c r="DF680" s="2"/>
      <c r="DG680" s="2"/>
      <c r="DH680" s="2"/>
      <c r="DI680" s="2"/>
      <c r="DJ680" s="2"/>
      <c r="DK680" s="2"/>
      <c r="DL680" s="2"/>
      <c r="DM680" s="2"/>
      <c r="DN680" s="2"/>
      <c r="DO680" s="2"/>
      <c r="DP680" s="2"/>
      <c r="DQ680" s="2"/>
      <c r="DR680" s="2"/>
      <c r="DS680" s="2"/>
      <c r="DT680" s="2"/>
      <c r="DU680" s="2"/>
      <c r="DV680" s="2"/>
      <c r="DW680" s="2"/>
      <c r="DX680" s="2"/>
      <c r="DY680" s="2"/>
      <c r="DZ680" s="2"/>
      <c r="EA680" s="2"/>
      <c r="EB680" s="2"/>
      <c r="EC680" s="2"/>
      <c r="ED680" s="2"/>
      <c r="EE680" s="2"/>
      <c r="EF680" s="2"/>
      <c r="EG680" s="2"/>
      <c r="EH680" s="2"/>
      <c r="EI680" s="2"/>
      <c r="EJ680" s="2"/>
      <c r="EK680" s="2"/>
      <c r="EL680" s="2"/>
      <c r="EM680" s="2"/>
      <c r="EN680" s="2"/>
      <c r="EO680" s="2"/>
      <c r="EP680" s="2"/>
      <c r="EQ680" s="2"/>
      <c r="ER680" s="2"/>
      <c r="ES680" s="2"/>
      <c r="ET680" s="2"/>
      <c r="EU680" s="2"/>
      <c r="EV680" s="2"/>
      <c r="EW680" s="2"/>
      <c r="EX680" s="2"/>
      <c r="EY680" s="2"/>
      <c r="EZ680" s="2"/>
      <c r="FA680" s="2"/>
      <c r="FB680" s="2"/>
      <c r="FC680" s="2"/>
      <c r="FD680" s="2"/>
      <c r="FE680" s="2"/>
      <c r="FF680" s="2"/>
      <c r="FG680" s="2"/>
      <c r="FH680" s="2"/>
      <c r="FI680" s="2"/>
      <c r="FJ680" s="2"/>
      <c r="FK680" s="2"/>
      <c r="FL680" s="2"/>
      <c r="FM680" s="2"/>
      <c r="FN680" s="2"/>
      <c r="FO680" s="2"/>
      <c r="FP680" s="2"/>
      <c r="FQ680" s="2"/>
      <c r="FR680" s="2"/>
      <c r="FS680" s="2"/>
      <c r="FT680" s="2"/>
      <c r="FU680" s="2"/>
      <c r="FV680" s="2"/>
      <c r="FW680" s="2"/>
      <c r="FX680" s="2"/>
      <c r="FY680" s="2"/>
      <c r="FZ680" s="2"/>
      <c r="GA680" s="2"/>
      <c r="GB680" s="2"/>
      <c r="GC680" s="2"/>
      <c r="GD680" s="2"/>
      <c r="GE680" s="2"/>
      <c r="GF680" s="2"/>
      <c r="GG680" s="2"/>
      <c r="GH680" s="2"/>
      <c r="GI680" s="2"/>
      <c r="GJ680" s="2"/>
      <c r="GK680" s="2"/>
      <c r="GL680" s="2"/>
      <c r="GM680" s="2"/>
      <c r="GN680" s="2"/>
      <c r="GO680" s="2"/>
      <c r="GP680" s="2"/>
      <c r="GQ680" s="2"/>
      <c r="GR680" s="2"/>
      <c r="GS680" s="2"/>
      <c r="GT680" s="2"/>
      <c r="GU680" s="2"/>
      <c r="GV680" s="2"/>
      <c r="GW680" s="2"/>
      <c r="GX680" s="2"/>
      <c r="GY680" s="2"/>
      <c r="GZ680" s="2"/>
      <c r="HA680" s="2"/>
      <c r="HB680" s="2"/>
      <c r="HC680" s="2"/>
      <c r="HD680" s="2"/>
      <c r="HE680" s="2"/>
      <c r="HF680" s="2"/>
      <c r="HG680" s="2"/>
      <c r="HH680" s="2"/>
      <c r="HI680" s="2"/>
      <c r="HJ680" s="2"/>
      <c r="HK680" s="2"/>
      <c r="HL680" s="2"/>
      <c r="HM680" s="2"/>
      <c r="HN680" s="2"/>
      <c r="HO680" s="2"/>
      <c r="HP680" s="2"/>
      <c r="HQ680" s="2"/>
      <c r="HR680" s="2"/>
      <c r="HS680" s="2"/>
      <c r="HT680" s="2"/>
      <c r="HU680" s="2"/>
      <c r="HV680" s="2"/>
      <c r="HW680" s="2"/>
      <c r="HX680" s="2"/>
      <c r="HY680" s="2"/>
      <c r="HZ680" s="2"/>
      <c r="IA680" s="2"/>
      <c r="IB680" s="2"/>
      <c r="IC680" s="2"/>
      <c r="ID680" s="2"/>
      <c r="IE680" s="2"/>
      <c r="IF680" s="2"/>
      <c r="IG680" s="2"/>
      <c r="IH680" s="2"/>
      <c r="II680" s="2"/>
      <c r="IJ680" s="2"/>
      <c r="IK680" s="2"/>
    </row>
    <row r="681" spans="1:245" s="33" customFormat="1" ht="12.75" x14ac:dyDescent="0.2">
      <c r="A681" s="1"/>
      <c r="B681" s="34"/>
      <c r="C681" s="34"/>
      <c r="D681" s="34"/>
      <c r="E681" s="35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  <c r="CZ681" s="2"/>
      <c r="DA681" s="2"/>
      <c r="DB681" s="2"/>
      <c r="DC681" s="2"/>
      <c r="DD681" s="2"/>
      <c r="DE681" s="2"/>
      <c r="DF681" s="2"/>
      <c r="DG681" s="2"/>
      <c r="DH681" s="2"/>
      <c r="DI681" s="2"/>
      <c r="DJ681" s="2"/>
      <c r="DK681" s="2"/>
      <c r="DL681" s="2"/>
      <c r="DM681" s="2"/>
      <c r="DN681" s="2"/>
      <c r="DO681" s="2"/>
      <c r="DP681" s="2"/>
      <c r="DQ681" s="2"/>
      <c r="DR681" s="2"/>
      <c r="DS681" s="2"/>
      <c r="DT681" s="2"/>
      <c r="DU681" s="2"/>
      <c r="DV681" s="2"/>
      <c r="DW681" s="2"/>
      <c r="DX681" s="2"/>
      <c r="DY681" s="2"/>
      <c r="DZ681" s="2"/>
      <c r="EA681" s="2"/>
      <c r="EB681" s="2"/>
      <c r="EC681" s="2"/>
      <c r="ED681" s="2"/>
      <c r="EE681" s="2"/>
      <c r="EF681" s="2"/>
      <c r="EG681" s="2"/>
      <c r="EH681" s="2"/>
      <c r="EI681" s="2"/>
      <c r="EJ681" s="2"/>
      <c r="EK681" s="2"/>
      <c r="EL681" s="2"/>
      <c r="EM681" s="2"/>
      <c r="EN681" s="2"/>
      <c r="EO681" s="2"/>
      <c r="EP681" s="2"/>
      <c r="EQ681" s="2"/>
      <c r="ER681" s="2"/>
      <c r="ES681" s="2"/>
      <c r="ET681" s="2"/>
      <c r="EU681" s="2"/>
      <c r="EV681" s="2"/>
      <c r="EW681" s="2"/>
      <c r="EX681" s="2"/>
      <c r="EY681" s="2"/>
      <c r="EZ681" s="2"/>
      <c r="FA681" s="2"/>
      <c r="FB681" s="2"/>
      <c r="FC681" s="2"/>
      <c r="FD681" s="2"/>
      <c r="FE681" s="2"/>
      <c r="FF681" s="2"/>
      <c r="FG681" s="2"/>
      <c r="FH681" s="2"/>
      <c r="FI681" s="2"/>
      <c r="FJ681" s="2"/>
      <c r="FK681" s="2"/>
      <c r="FL681" s="2"/>
      <c r="FM681" s="2"/>
      <c r="FN681" s="2"/>
      <c r="FO681" s="2"/>
      <c r="FP681" s="2"/>
      <c r="FQ681" s="2"/>
      <c r="FR681" s="2"/>
      <c r="FS681" s="2"/>
      <c r="FT681" s="2"/>
      <c r="FU681" s="2"/>
      <c r="FV681" s="2"/>
      <c r="FW681" s="2"/>
      <c r="FX681" s="2"/>
      <c r="FY681" s="2"/>
      <c r="FZ681" s="2"/>
      <c r="GA681" s="2"/>
      <c r="GB681" s="2"/>
      <c r="GC681" s="2"/>
      <c r="GD681" s="2"/>
      <c r="GE681" s="2"/>
      <c r="GF681" s="2"/>
      <c r="GG681" s="2"/>
      <c r="GH681" s="2"/>
      <c r="GI681" s="2"/>
      <c r="GJ681" s="2"/>
      <c r="GK681" s="2"/>
      <c r="GL681" s="2"/>
      <c r="GM681" s="2"/>
      <c r="GN681" s="2"/>
      <c r="GO681" s="2"/>
      <c r="GP681" s="2"/>
      <c r="GQ681" s="2"/>
      <c r="GR681" s="2"/>
      <c r="GS681" s="2"/>
      <c r="GT681" s="2"/>
      <c r="GU681" s="2"/>
      <c r="GV681" s="2"/>
      <c r="GW681" s="2"/>
      <c r="GX681" s="2"/>
      <c r="GY681" s="2"/>
      <c r="GZ681" s="2"/>
      <c r="HA681" s="2"/>
      <c r="HB681" s="2"/>
      <c r="HC681" s="2"/>
      <c r="HD681" s="2"/>
      <c r="HE681" s="2"/>
      <c r="HF681" s="2"/>
      <c r="HG681" s="2"/>
      <c r="HH681" s="2"/>
      <c r="HI681" s="2"/>
      <c r="HJ681" s="2"/>
      <c r="HK681" s="2"/>
      <c r="HL681" s="2"/>
      <c r="HM681" s="2"/>
      <c r="HN681" s="2"/>
      <c r="HO681" s="2"/>
      <c r="HP681" s="2"/>
      <c r="HQ681" s="2"/>
      <c r="HR681" s="2"/>
      <c r="HS681" s="2"/>
      <c r="HT681" s="2"/>
      <c r="HU681" s="2"/>
      <c r="HV681" s="2"/>
      <c r="HW681" s="2"/>
      <c r="HX681" s="2"/>
      <c r="HY681" s="2"/>
      <c r="HZ681" s="2"/>
      <c r="IA681" s="2"/>
      <c r="IB681" s="2"/>
      <c r="IC681" s="2"/>
      <c r="ID681" s="2"/>
      <c r="IE681" s="2"/>
      <c r="IF681" s="2"/>
      <c r="IG681" s="2"/>
      <c r="IH681" s="2"/>
      <c r="II681" s="2"/>
      <c r="IJ681" s="2"/>
      <c r="IK681" s="2"/>
    </row>
    <row r="682" spans="1:245" s="33" customFormat="1" ht="12.75" x14ac:dyDescent="0.2">
      <c r="A682" s="1"/>
      <c r="B682" s="34"/>
      <c r="C682" s="34"/>
      <c r="D682" s="34"/>
      <c r="E682" s="35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  <c r="CZ682" s="2"/>
      <c r="DA682" s="2"/>
      <c r="DB682" s="2"/>
      <c r="DC682" s="2"/>
      <c r="DD682" s="2"/>
      <c r="DE682" s="2"/>
      <c r="DF682" s="2"/>
      <c r="DG682" s="2"/>
      <c r="DH682" s="2"/>
      <c r="DI682" s="2"/>
      <c r="DJ682" s="2"/>
      <c r="DK682" s="2"/>
      <c r="DL682" s="2"/>
      <c r="DM682" s="2"/>
      <c r="DN682" s="2"/>
      <c r="DO682" s="2"/>
      <c r="DP682" s="2"/>
      <c r="DQ682" s="2"/>
      <c r="DR682" s="2"/>
      <c r="DS682" s="2"/>
      <c r="DT682" s="2"/>
      <c r="DU682" s="2"/>
      <c r="DV682" s="2"/>
      <c r="DW682" s="2"/>
      <c r="DX682" s="2"/>
      <c r="DY682" s="2"/>
      <c r="DZ682" s="2"/>
      <c r="EA682" s="2"/>
      <c r="EB682" s="2"/>
      <c r="EC682" s="2"/>
      <c r="ED682" s="2"/>
      <c r="EE682" s="2"/>
      <c r="EF682" s="2"/>
      <c r="EG682" s="2"/>
      <c r="EH682" s="2"/>
      <c r="EI682" s="2"/>
      <c r="EJ682" s="2"/>
      <c r="EK682" s="2"/>
      <c r="EL682" s="2"/>
      <c r="EM682" s="2"/>
      <c r="EN682" s="2"/>
      <c r="EO682" s="2"/>
      <c r="EP682" s="2"/>
      <c r="EQ682" s="2"/>
      <c r="ER682" s="2"/>
      <c r="ES682" s="2"/>
      <c r="ET682" s="2"/>
      <c r="EU682" s="2"/>
      <c r="EV682" s="2"/>
      <c r="EW682" s="2"/>
      <c r="EX682" s="2"/>
      <c r="EY682" s="2"/>
      <c r="EZ682" s="2"/>
      <c r="FA682" s="2"/>
      <c r="FB682" s="2"/>
      <c r="FC682" s="2"/>
      <c r="FD682" s="2"/>
      <c r="FE682" s="2"/>
      <c r="FF682" s="2"/>
      <c r="FG682" s="2"/>
      <c r="FH682" s="2"/>
      <c r="FI682" s="2"/>
      <c r="FJ682" s="2"/>
      <c r="FK682" s="2"/>
      <c r="FL682" s="2"/>
      <c r="FM682" s="2"/>
      <c r="FN682" s="2"/>
      <c r="FO682" s="2"/>
      <c r="FP682" s="2"/>
      <c r="FQ682" s="2"/>
      <c r="FR682" s="2"/>
      <c r="FS682" s="2"/>
      <c r="FT682" s="2"/>
      <c r="FU682" s="2"/>
      <c r="FV682" s="2"/>
      <c r="FW682" s="2"/>
      <c r="FX682" s="2"/>
      <c r="FY682" s="2"/>
      <c r="FZ682" s="2"/>
      <c r="GA682" s="2"/>
      <c r="GB682" s="2"/>
      <c r="GC682" s="2"/>
      <c r="GD682" s="2"/>
      <c r="GE682" s="2"/>
      <c r="GF682" s="2"/>
      <c r="GG682" s="2"/>
      <c r="GH682" s="2"/>
      <c r="GI682" s="2"/>
      <c r="GJ682" s="2"/>
      <c r="GK682" s="2"/>
      <c r="GL682" s="2"/>
      <c r="GM682" s="2"/>
      <c r="GN682" s="2"/>
      <c r="GO682" s="2"/>
      <c r="GP682" s="2"/>
      <c r="GQ682" s="2"/>
      <c r="GR682" s="2"/>
      <c r="GS682" s="2"/>
      <c r="GT682" s="2"/>
      <c r="GU682" s="2"/>
      <c r="GV682" s="2"/>
      <c r="GW682" s="2"/>
      <c r="GX682" s="2"/>
      <c r="GY682" s="2"/>
      <c r="GZ682" s="2"/>
      <c r="HA682" s="2"/>
      <c r="HB682" s="2"/>
      <c r="HC682" s="2"/>
      <c r="HD682" s="2"/>
      <c r="HE682" s="2"/>
      <c r="HF682" s="2"/>
      <c r="HG682" s="2"/>
      <c r="HH682" s="2"/>
      <c r="HI682" s="2"/>
      <c r="HJ682" s="2"/>
      <c r="HK682" s="2"/>
      <c r="HL682" s="2"/>
      <c r="HM682" s="2"/>
      <c r="HN682" s="2"/>
      <c r="HO682" s="2"/>
      <c r="HP682" s="2"/>
      <c r="HQ682" s="2"/>
      <c r="HR682" s="2"/>
      <c r="HS682" s="2"/>
      <c r="HT682" s="2"/>
      <c r="HU682" s="2"/>
      <c r="HV682" s="2"/>
      <c r="HW682" s="2"/>
      <c r="HX682" s="2"/>
      <c r="HY682" s="2"/>
      <c r="HZ682" s="2"/>
      <c r="IA682" s="2"/>
      <c r="IB682" s="2"/>
      <c r="IC682" s="2"/>
      <c r="ID682" s="2"/>
      <c r="IE682" s="2"/>
      <c r="IF682" s="2"/>
      <c r="IG682" s="2"/>
      <c r="IH682" s="2"/>
      <c r="II682" s="2"/>
      <c r="IJ682" s="2"/>
      <c r="IK682" s="2"/>
    </row>
  </sheetData>
  <mergeCells count="5">
    <mergeCell ref="D4:F4"/>
    <mergeCell ref="A6:G6"/>
    <mergeCell ref="F1:G1"/>
    <mergeCell ref="F2:G2"/>
    <mergeCell ref="F3:G3"/>
  </mergeCells>
  <pageMargins left="0.78740157480314965" right="0.19685039370078741" top="0.39370078740157483" bottom="0.39370078740157483" header="0" footer="0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 </vt:lpstr>
      <vt:lpstr>'Функцион. 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2021-10-13T05:39:45Z</cp:lastPrinted>
  <dcterms:created xsi:type="dcterms:W3CDTF">2021-09-21T04:25:51Z</dcterms:created>
  <dcterms:modified xsi:type="dcterms:W3CDTF">2021-11-10T02:28:52Z</dcterms:modified>
</cp:coreProperties>
</file>