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20" windowWidth="20400" windowHeight="11040"/>
  </bookViews>
  <sheets>
    <sheet name="Функцион. " sheetId="1" r:id="rId1"/>
  </sheets>
  <externalReferences>
    <externalReference r:id="rId2"/>
  </externalReferences>
  <definedNames>
    <definedName name="_xlnm.Print_Area" localSheetId="0">'Функцион. '!$A$1:$F$592</definedName>
  </definedNames>
  <calcPr calcId="145621"/>
</workbook>
</file>

<file path=xl/calcChain.xml><?xml version="1.0" encoding="utf-8"?>
<calcChain xmlns="http://schemas.openxmlformats.org/spreadsheetml/2006/main">
  <c r="F228" i="1" l="1"/>
  <c r="F227" i="1" l="1"/>
  <c r="F226" i="1" s="1"/>
  <c r="F225" i="1" l="1"/>
  <c r="F106" i="1"/>
  <c r="F475" i="1"/>
  <c r="F550" i="1"/>
  <c r="F374" i="1"/>
  <c r="F372" i="1"/>
  <c r="F365" i="1"/>
  <c r="F340" i="1"/>
  <c r="F376" i="1" l="1"/>
  <c r="F285" i="1"/>
  <c r="F284" i="1" s="1"/>
  <c r="F353" i="1"/>
  <c r="F348" i="1"/>
  <c r="F346" i="1"/>
  <c r="F344" i="1"/>
  <c r="F342" i="1"/>
  <c r="F297" i="1"/>
  <c r="F296" i="1" s="1"/>
  <c r="F268" i="1"/>
  <c r="F270" i="1"/>
  <c r="F272" i="1"/>
  <c r="F274" i="1"/>
  <c r="F276" i="1"/>
  <c r="F278" i="1"/>
  <c r="F280" i="1"/>
  <c r="F282" i="1"/>
  <c r="F265" i="1"/>
  <c r="F264" i="1" s="1"/>
  <c r="F339" i="1" l="1"/>
  <c r="F267" i="1"/>
  <c r="F319" i="1"/>
  <c r="F534" i="1" l="1"/>
  <c r="F403" i="1"/>
  <c r="F395" i="1"/>
  <c r="F394" i="1" s="1"/>
  <c r="F384" i="1"/>
  <c r="F323" i="1"/>
  <c r="F322" i="1" s="1"/>
  <c r="F321" i="1" s="1"/>
  <c r="F223" i="1"/>
  <c r="F222" i="1" s="1"/>
  <c r="F221" i="1" s="1"/>
  <c r="F132" i="1"/>
  <c r="F402" i="1" l="1"/>
  <c r="F401" i="1" s="1"/>
  <c r="F383" i="1"/>
  <c r="F382" i="1" s="1"/>
  <c r="J592" i="1"/>
  <c r="F292" i="1"/>
  <c r="F291" i="1" s="1"/>
  <c r="F290" i="1" s="1"/>
  <c r="F356" i="1"/>
  <c r="F355" i="1" s="1"/>
  <c r="F170" i="1"/>
  <c r="F169" i="1" s="1"/>
  <c r="F168" i="1" s="1"/>
  <c r="F167" i="1" s="1"/>
  <c r="F429" i="1" l="1"/>
  <c r="G393" i="1" l="1"/>
  <c r="G91" i="1"/>
  <c r="F485" i="1" l="1"/>
  <c r="F459" i="1"/>
  <c r="F443" i="1"/>
  <c r="F176" i="1"/>
  <c r="F137" i="1"/>
  <c r="F95" i="1"/>
  <c r="F24" i="1"/>
  <c r="G592" i="1"/>
  <c r="F490" i="1"/>
  <c r="F489" i="1" s="1"/>
  <c r="F432" i="1"/>
  <c r="F431" i="1" s="1"/>
  <c r="F597" i="1" l="1"/>
  <c r="F427" i="1"/>
  <c r="F425" i="1"/>
  <c r="F423" i="1"/>
  <c r="F380" i="1"/>
  <c r="F351" i="1"/>
  <c r="F350" i="1" s="1"/>
  <c r="F496" i="1"/>
  <c r="F101" i="1"/>
  <c r="F99" i="1"/>
  <c r="F422" i="1" l="1"/>
  <c r="F98" i="1"/>
  <c r="F97" i="1" s="1"/>
  <c r="F121" i="1" l="1"/>
  <c r="F120" i="1" s="1"/>
  <c r="F119" i="1" s="1"/>
  <c r="F191" i="1" l="1"/>
  <c r="F190" i="1"/>
  <c r="F129" i="1"/>
  <c r="F484" i="1"/>
  <c r="F318" i="1"/>
  <c r="F576" i="1"/>
  <c r="F575" i="1" s="1"/>
  <c r="F574" i="1" s="1"/>
  <c r="F573" i="1" s="1"/>
  <c r="F572" i="1" s="1"/>
  <c r="F467" i="1"/>
  <c r="F466" i="1" s="1"/>
  <c r="F465" i="1" s="1"/>
  <c r="F295" i="1"/>
  <c r="F294" i="1" s="1"/>
  <c r="F198" i="1"/>
  <c r="F200" i="1"/>
  <c r="F202" i="1"/>
  <c r="F206" i="1"/>
  <c r="F210" i="1"/>
  <c r="F175" i="1"/>
  <c r="F174" i="1" s="1"/>
  <c r="F173" i="1" s="1"/>
  <c r="F117" i="1"/>
  <c r="F116" i="1" s="1"/>
  <c r="F115" i="1" s="1"/>
  <c r="F114" i="1" s="1"/>
  <c r="F505" i="1" l="1"/>
  <c r="F441" i="1" l="1"/>
  <c r="F28" i="1" l="1"/>
  <c r="F27" i="1" s="1"/>
  <c r="F46" i="1"/>
  <c r="F49" i="1"/>
  <c r="F52" i="1"/>
  <c r="F55" i="1"/>
  <c r="F60" i="1"/>
  <c r="F59" i="1" s="1"/>
  <c r="F58" i="1" s="1"/>
  <c r="F57" i="1" s="1"/>
  <c r="F66" i="1"/>
  <c r="F65" i="1" s="1"/>
  <c r="F64" i="1" s="1"/>
  <c r="F63" i="1" s="1"/>
  <c r="F77" i="1"/>
  <c r="F80" i="1"/>
  <c r="F79" i="1" s="1"/>
  <c r="F85" i="1"/>
  <c r="F84" i="1" s="1"/>
  <c r="F83" i="1" s="1"/>
  <c r="F82" i="1" s="1"/>
  <c r="F105" i="1"/>
  <c r="F104" i="1" s="1"/>
  <c r="F103" i="1" s="1"/>
  <c r="F111" i="1"/>
  <c r="F110" i="1" s="1"/>
  <c r="F109" i="1" s="1"/>
  <c r="F108" i="1" s="1"/>
  <c r="F107" i="1" s="1"/>
  <c r="F126" i="1"/>
  <c r="F128" i="1"/>
  <c r="F136" i="1"/>
  <c r="F138" i="1"/>
  <c r="F153" i="1"/>
  <c r="F152" i="1" s="1"/>
  <c r="F151" i="1" s="1"/>
  <c r="F160" i="1"/>
  <c r="F188" i="1"/>
  <c r="F234" i="1"/>
  <c r="F241" i="1"/>
  <c r="F240" i="1" s="1"/>
  <c r="F247" i="1"/>
  <c r="F246" i="1" s="1"/>
  <c r="F245" i="1" s="1"/>
  <c r="F288" i="1"/>
  <c r="F287" i="1" s="1"/>
  <c r="F302" i="1"/>
  <c r="F301" i="1" s="1"/>
  <c r="F300" i="1" s="1"/>
  <c r="F299" i="1" s="1"/>
  <c r="F314" i="1"/>
  <c r="F316" i="1"/>
  <c r="F329" i="1"/>
  <c r="F331" i="1"/>
  <c r="F333" i="1"/>
  <c r="F335" i="1"/>
  <c r="F337" i="1"/>
  <c r="F359" i="1"/>
  <c r="F358" i="1" s="1"/>
  <c r="F363" i="1"/>
  <c r="F367" i="1"/>
  <c r="F369" i="1"/>
  <c r="F378" i="1"/>
  <c r="F371" i="1" s="1"/>
  <c r="F390" i="1"/>
  <c r="F392" i="1"/>
  <c r="F398" i="1"/>
  <c r="F397" i="1" s="1"/>
  <c r="F408" i="1"/>
  <c r="F410" i="1"/>
  <c r="F414" i="1"/>
  <c r="F413" i="1" s="1"/>
  <c r="F412" i="1" s="1"/>
  <c r="F420" i="1"/>
  <c r="F419" i="1" s="1"/>
  <c r="F418" i="1" s="1"/>
  <c r="F417" i="1" s="1"/>
  <c r="F436" i="1"/>
  <c r="F435" i="1" s="1"/>
  <c r="F434" i="1" s="1"/>
  <c r="F450" i="1"/>
  <c r="F449" i="1" s="1"/>
  <c r="F448" i="1" s="1"/>
  <c r="F454" i="1"/>
  <c r="F453" i="1" s="1"/>
  <c r="F452" i="1" s="1"/>
  <c r="F458" i="1"/>
  <c r="F457" i="1" s="1"/>
  <c r="F471" i="1"/>
  <c r="F473" i="1"/>
  <c r="F477" i="1"/>
  <c r="F480" i="1"/>
  <c r="F482" i="1"/>
  <c r="F487" i="1"/>
  <c r="F486" i="1" s="1"/>
  <c r="F494" i="1"/>
  <c r="F500" i="1"/>
  <c r="F499" i="1" s="1"/>
  <c r="F507" i="1"/>
  <c r="F514" i="1"/>
  <c r="F513" i="1" s="1"/>
  <c r="F512" i="1" s="1"/>
  <c r="F511" i="1" s="1"/>
  <c r="F519" i="1"/>
  <c r="F518" i="1" s="1"/>
  <c r="F517" i="1" s="1"/>
  <c r="F524" i="1"/>
  <c r="F523" i="1" s="1"/>
  <c r="F522" i="1" s="1"/>
  <c r="F521" i="1" s="1"/>
  <c r="F528" i="1"/>
  <c r="F527" i="1" s="1"/>
  <c r="F526" i="1" s="1"/>
  <c r="F532" i="1"/>
  <c r="F539" i="1"/>
  <c r="F538" i="1" s="1"/>
  <c r="F537" i="1" s="1"/>
  <c r="F544" i="1"/>
  <c r="F543" i="1" s="1"/>
  <c r="F542" i="1" s="1"/>
  <c r="F548" i="1"/>
  <c r="F547" i="1" s="1"/>
  <c r="F552" i="1"/>
  <c r="F551" i="1" s="1"/>
  <c r="F555" i="1"/>
  <c r="F554" i="1" s="1"/>
  <c r="F561" i="1"/>
  <c r="F560" i="1" s="1"/>
  <c r="F559" i="1" s="1"/>
  <c r="F558" i="1" s="1"/>
  <c r="F567" i="1"/>
  <c r="F566" i="1" s="1"/>
  <c r="F570" i="1"/>
  <c r="F569" i="1" s="1"/>
  <c r="F582" i="1"/>
  <c r="F581" i="1" s="1"/>
  <c r="F580" i="1" s="1"/>
  <c r="F579" i="1" s="1"/>
  <c r="F578" i="1" s="1"/>
  <c r="F588" i="1"/>
  <c r="F590" i="1"/>
  <c r="F470" i="1" l="1"/>
  <c r="F362" i="1"/>
  <c r="F361" i="1" s="1"/>
  <c r="F263" i="1"/>
  <c r="F262" i="1" s="1"/>
  <c r="F531" i="1"/>
  <c r="F530" i="1" s="1"/>
  <c r="F516" i="1" s="1"/>
  <c r="F479" i="1"/>
  <c r="F493" i="1"/>
  <c r="F492" i="1" s="1"/>
  <c r="F504" i="1"/>
  <c r="F503" i="1" s="1"/>
  <c r="F502" i="1" s="1"/>
  <c r="F565" i="1"/>
  <c r="F564" i="1" s="1"/>
  <c r="F563" i="1" s="1"/>
  <c r="F587" i="1"/>
  <c r="F586" i="1" s="1"/>
  <c r="F585" i="1" s="1"/>
  <c r="F584" i="1" s="1"/>
  <c r="F135" i="1"/>
  <c r="F134" i="1" s="1"/>
  <c r="F447" i="1"/>
  <c r="F389" i="1"/>
  <c r="F546" i="1"/>
  <c r="F541" i="1" s="1"/>
  <c r="F536" i="1" s="1"/>
  <c r="F416" i="1"/>
  <c r="F407" i="1"/>
  <c r="F406" i="1" s="1"/>
  <c r="F405" i="1" s="1"/>
  <c r="F440" i="1"/>
  <c r="F439" i="1" s="1"/>
  <c r="F328" i="1"/>
  <c r="F327" i="1" s="1"/>
  <c r="F388" i="1" l="1"/>
  <c r="F387" i="1" s="1"/>
  <c r="F386" i="1" s="1"/>
  <c r="F469" i="1"/>
  <c r="F326" i="1"/>
  <c r="F325" i="1" s="1"/>
  <c r="F438" i="1"/>
  <c r="F510" i="1"/>
  <c r="F464" i="1" l="1"/>
  <c r="F463" i="1" s="1"/>
  <c r="F18" i="1" l="1"/>
  <c r="F74" i="1"/>
  <c r="F39" i="1"/>
  <c r="F41" i="1"/>
  <c r="F13" i="1"/>
  <c r="F12" i="1" s="1"/>
  <c r="F11" i="1" s="1"/>
  <c r="F10" i="1" s="1"/>
  <c r="F90" i="1"/>
  <c r="F92" i="1"/>
  <c r="F232" i="1"/>
  <c r="F231" i="1" s="1"/>
  <c r="F208" i="1"/>
  <c r="F196" i="1"/>
  <c r="F194" i="1"/>
  <c r="F158" i="1"/>
  <c r="F157" i="1" s="1"/>
  <c r="F156" i="1" s="1"/>
  <c r="F149" i="1"/>
  <c r="F148" i="1" s="1"/>
  <c r="F147" i="1" s="1"/>
  <c r="F146" i="1" s="1"/>
  <c r="F130" i="1"/>
  <c r="F125" i="1" s="1"/>
  <c r="F124" i="1" s="1"/>
  <c r="F44" i="1"/>
  <c r="F43" i="1" s="1"/>
  <c r="F230" i="1" l="1"/>
  <c r="F309" i="1"/>
  <c r="F308" i="1" s="1"/>
  <c r="F142" i="1"/>
  <c r="F141" i="1" s="1"/>
  <c r="F140" i="1" s="1"/>
  <c r="F123" i="1" s="1"/>
  <c r="F113" i="1" s="1"/>
  <c r="F312" i="1"/>
  <c r="F311" i="1" s="1"/>
  <c r="F215" i="1"/>
  <c r="F214" i="1" s="1"/>
  <c r="F255" i="1"/>
  <c r="F260" i="1"/>
  <c r="F259" i="1" s="1"/>
  <c r="F258" i="1" s="1"/>
  <c r="F257" i="1" s="1"/>
  <c r="F212" i="1"/>
  <c r="F251" i="1"/>
  <c r="F238" i="1"/>
  <c r="F237" i="1" s="1"/>
  <c r="F236" i="1" s="1"/>
  <c r="F204" i="1"/>
  <c r="F253" i="1"/>
  <c r="F164" i="1"/>
  <c r="F163" i="1" s="1"/>
  <c r="F162" i="1" s="1"/>
  <c r="F155" i="1" s="1"/>
  <c r="F89" i="1"/>
  <c r="F88" i="1" s="1"/>
  <c r="F87" i="1" s="1"/>
  <c r="F192" i="1"/>
  <c r="F22" i="1"/>
  <c r="F17" i="1" s="1"/>
  <c r="F16" i="1" s="1"/>
  <c r="F15" i="1" s="1"/>
  <c r="F71" i="1"/>
  <c r="F70" i="1" s="1"/>
  <c r="F69" i="1" s="1"/>
  <c r="F185" i="1"/>
  <c r="F33" i="1"/>
  <c r="F179" i="1"/>
  <c r="F178" i="1" s="1"/>
  <c r="F38" i="1"/>
  <c r="F229" i="1" l="1"/>
  <c r="F307" i="1"/>
  <c r="F306" i="1" s="1"/>
  <c r="F250" i="1"/>
  <c r="F249" i="1" s="1"/>
  <c r="F244" i="1" s="1"/>
  <c r="F243" i="1" s="1"/>
  <c r="F32" i="1"/>
  <c r="F31" i="1" s="1"/>
  <c r="F30" i="1" s="1"/>
  <c r="F68" i="1"/>
  <c r="F184" i="1"/>
  <c r="F177" i="1" s="1"/>
  <c r="F172" i="1" s="1"/>
  <c r="F305" i="1" l="1"/>
  <c r="F304" i="1" s="1"/>
  <c r="F9" i="1"/>
  <c r="F145" i="1"/>
  <c r="F595" i="1"/>
  <c r="F592" i="1" l="1"/>
  <c r="F604" i="1" s="1"/>
  <c r="F600" i="1" l="1"/>
  <c r="F598" i="1"/>
</calcChain>
</file>

<file path=xl/sharedStrings.xml><?xml version="1.0" encoding="utf-8"?>
<sst xmlns="http://schemas.openxmlformats.org/spreadsheetml/2006/main" count="2431" uniqueCount="549">
  <si>
    <t>ВСЕГО   РАСХОДОВ</t>
  </si>
  <si>
    <t>500</t>
  </si>
  <si>
    <t>16 0 06 87720</t>
  </si>
  <si>
    <t>1401</t>
  </si>
  <si>
    <t>1400</t>
  </si>
  <si>
    <t xml:space="preserve">Межбюджетные трансферты 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</si>
  <si>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</si>
  <si>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S7710</t>
  </si>
  <si>
    <t>Выравнивание обеспеченности муниципальных образований по реализации ими отдельных расходных обязательств</t>
  </si>
  <si>
    <t>16 0 06 00000</t>
  </si>
  <si>
    <t>16 0 00 00000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</si>
  <si>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</si>
  <si>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</si>
  <si>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</si>
  <si>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700</t>
  </si>
  <si>
    <t>16 0 04 41630</t>
  </si>
  <si>
    <t>1301</t>
  </si>
  <si>
    <t>1300</t>
  </si>
  <si>
    <t>Обслуживание государственного (муниципального) долга</t>
  </si>
  <si>
    <t>Обслуживание муниципального долга района</t>
  </si>
  <si>
    <t>16 0 04 00000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</si>
  <si>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</si>
  <si>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</si>
  <si>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200</t>
  </si>
  <si>
    <t>09 0 04 40830</t>
  </si>
  <si>
    <t>1101</t>
  </si>
  <si>
    <t>1100</t>
  </si>
  <si>
    <t>Закупка товаров, работ и услуг для обеспечения государственных (муниципальных) нужд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</si>
  <si>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</si>
  <si>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</si>
  <si>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</si>
  <si>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09 0 03 40820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</si>
  <si>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</si>
  <si>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09 0 03 00000</t>
  </si>
  <si>
    <t>09 0 00 00000</t>
  </si>
  <si>
    <t>Муниципальная программа «Развитие физической культуры и спорта на территории Благовещенского района»</t>
  </si>
  <si>
    <t>Физическая культура</t>
  </si>
  <si>
    <t>ФИЗИЧЕСКАЯ КУЛЬТУРА И СПОРТ</t>
  </si>
  <si>
    <t>600</t>
  </si>
  <si>
    <t>88 8 00 81210</t>
  </si>
  <si>
    <t>1006</t>
  </si>
  <si>
    <t>Предоставление субсидий бюджетным, автономным учреждениям и иным некоммерческим организациям</t>
  </si>
  <si>
    <t>Субсидии отдельным общественным организациям и иным некоммерческим объединениям</t>
  </si>
  <si>
    <t>88 8 00 00000</t>
  </si>
  <si>
    <t>Непрограммные расходы</t>
  </si>
  <si>
    <t>88 0 00 00000</t>
  </si>
  <si>
    <t>Другие вопросы в области социальной политики</t>
  </si>
  <si>
    <t>300</t>
  </si>
  <si>
    <t>03 2 11 70000</t>
  </si>
  <si>
    <t>1004</t>
  </si>
  <si>
    <t>Социальное обеспечение и иные выплаты населению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</si>
  <si>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</si>
  <si>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03 2 11 00000</t>
  </si>
  <si>
    <t>03 2 08 11020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</si>
  <si>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</si>
  <si>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03 2 08 00000</t>
  </si>
  <si>
    <t>03 2 07 87700</t>
  </si>
  <si>
    <t>03 2 07 00000</t>
  </si>
  <si>
    <t>03 2 00 00000</t>
  </si>
  <si>
    <t>Подпрограмма "Развитие системы защиты прав детей"</t>
  </si>
  <si>
    <t>03 1 02 87250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</si>
  <si>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</si>
  <si>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03 1 02 00000</t>
  </si>
  <si>
    <t>03 1 00 00000</t>
  </si>
  <si>
    <t>Подпрограмма "Развитие дошкольного, общего и дополнительного образования детей"</t>
  </si>
  <si>
    <t>03 0 00 00000</t>
  </si>
  <si>
    <t>Муниципальная программа "Развитие образования Благовещенского района"</t>
  </si>
  <si>
    <t>400</t>
  </si>
  <si>
    <t>88 8 00 R0820</t>
  </si>
  <si>
    <t>Капитальные вложения в объекты недвижимого имущества государственной (муниципальной) собственности</t>
  </si>
  <si>
    <t>Охрана семьи и детства</t>
  </si>
  <si>
    <t>88 8 00 81770</t>
  </si>
  <si>
    <t>1003</t>
  </si>
  <si>
    <t>Социальная поддержка почетным гражданам Благовещенского района</t>
  </si>
  <si>
    <t>08 0 01 L4970</t>
  </si>
  <si>
    <t>Реализация мероприятий по обеспечению жильем молодых семей</t>
  </si>
  <si>
    <t>08 0 01 00000</t>
  </si>
  <si>
    <t>08 0 00 00000</t>
  </si>
  <si>
    <t>Муниципальная программа "Обеспечение жильем молодых семей Благовещенского района"</t>
  </si>
  <si>
    <t>02 1 01 L5761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</si>
  <si>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</si>
  <si>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02 1 01 00000</t>
  </si>
  <si>
    <t>02 1 00 00000</t>
  </si>
  <si>
    <t>Подпрограмма "Обеспечение доступным и комфортным жильем сельского населения Благовещенского района"</t>
  </si>
  <si>
    <t>02 0 00 00000</t>
  </si>
  <si>
    <t>Муниципальная программа  "Комплексное развитие сельских территорий Благовещенского района Амурской области"</t>
  </si>
  <si>
    <t>14 0 01 40700</t>
  </si>
  <si>
    <t>Ремонтные работы</t>
  </si>
  <si>
    <t>14 0 01 00000</t>
  </si>
  <si>
    <t>14 0 00 00000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</si>
  <si>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</si>
  <si>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1000</t>
  </si>
  <si>
    <t>Социальное обеспечение населения</t>
  </si>
  <si>
    <t>88 8 00 81760</t>
  </si>
  <si>
    <t>Доплаты к пенсиям муниципальных служащих</t>
  </si>
  <si>
    <t>Пенсионное обеспечение</t>
  </si>
  <si>
    <t>СОЦИАЛЬНАЯ ПОЛИТИКА</t>
  </si>
  <si>
    <t>88 8 00 20590</t>
  </si>
  <si>
    <t>0804</t>
  </si>
  <si>
    <t>0800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</si>
  <si>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</si>
  <si>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</si>
  <si>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обеспечение деятельности (оказание услуг) муниципальных учреждений </t>
  </si>
  <si>
    <t>Другие вопросы в области культуры, кинематографии</t>
  </si>
  <si>
    <t>88 8 00 82070</t>
  </si>
  <si>
    <t>0801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</si>
  <si>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</si>
  <si>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88 8 00 82000</t>
  </si>
  <si>
    <t>15 0 03 41710</t>
  </si>
  <si>
    <t>Закупка товаров, работ и услуг для государственных (муниципальных) нужд</t>
  </si>
  <si>
    <t>Культурно-досуговые мероприятия</t>
  </si>
  <si>
    <t>15 0 03 00000</t>
  </si>
  <si>
    <t>15 0 02 20590</t>
  </si>
  <si>
    <t>15 0 02 00000</t>
  </si>
  <si>
    <t>15 0 01 42100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</si>
  <si>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</si>
  <si>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S7710</t>
  </si>
  <si>
    <t>15 0 01 20590</t>
  </si>
  <si>
    <t>15 0 01 00000</t>
  </si>
  <si>
    <t>15 0 00 00000</t>
  </si>
  <si>
    <t xml:space="preserve">Культура </t>
  </si>
  <si>
    <t>КУЛЬТУРА, КИНЕМАТОГРАФИЯ</t>
  </si>
  <si>
    <t>03 3 01 20190</t>
  </si>
  <si>
    <t>0709</t>
  </si>
  <si>
    <t>0700</t>
  </si>
  <si>
    <t>Расходы на обеспечение функций исполнительных органов местного самоуправления</t>
  </si>
  <si>
    <t>03 3 01 00000</t>
  </si>
  <si>
    <t>03 3 00 00000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</si>
  <si>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</si>
  <si>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03 2 06 87300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</si>
  <si>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</si>
  <si>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03 2 06 00000</t>
  </si>
  <si>
    <t>03 1 04 80740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</si>
  <si>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</si>
  <si>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03 1 04 00000</t>
  </si>
  <si>
    <t xml:space="preserve">Подпрограмма "Развитие дошкольного, общего и дополнительного образования детей" </t>
  </si>
  <si>
    <t>800</t>
  </si>
  <si>
    <t>88 8 00 20190</t>
  </si>
  <si>
    <t>Иные бюджетные ассигнования</t>
  </si>
  <si>
    <t>Другие вопросы в области образования</t>
  </si>
  <si>
    <t>88 8 00 81780</t>
  </si>
  <si>
    <t>0707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</si>
  <si>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</si>
  <si>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03 2 01 S7500</t>
  </si>
  <si>
    <t>03 2 01 00000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</si>
  <si>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</si>
  <si>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 xml:space="preserve">Молодежная политика </t>
  </si>
  <si>
    <t>16 0 01 20190</t>
  </si>
  <si>
    <t>0705</t>
  </si>
  <si>
    <t>16 0 01 00000</t>
  </si>
  <si>
    <t>10 0 03 40610</t>
  </si>
  <si>
    <t>Повышение квалификации муниципальных служащих с использованием новых форм и методов повышения квалификации</t>
  </si>
  <si>
    <t>10 0 03 40600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</si>
  <si>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</si>
  <si>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10 0 03 00000</t>
  </si>
  <si>
    <t>Основное мероприятие "Повышение квалификации и профессиональная переподготовка муниципальных служащих"</t>
  </si>
  <si>
    <t>10 0 00 00000</t>
  </si>
  <si>
    <t>Муниципальная программа "Развитие муниципальной службы в администрации Благовещенского района"</t>
  </si>
  <si>
    <t>Профессиональная подготовка, переподготовка и повышение квалификации</t>
  </si>
  <si>
    <t>03 1 E2 40216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</si>
  <si>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</si>
  <si>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</si>
  <si>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1 E2 00000</t>
  </si>
  <si>
    <t>03 1 04  S7710</t>
  </si>
  <si>
    <t>03 1 04 20590</t>
  </si>
  <si>
    <t>Дополнительное образование детей</t>
  </si>
  <si>
    <t>03 2 10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</si>
  <si>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</si>
  <si>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</si>
  <si>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03 2 10 00000</t>
  </si>
  <si>
    <t>Основное мероприятие "Безопасность образовательных учреждений"</t>
  </si>
  <si>
    <t>03 2 09 88530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</si>
  <si>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</si>
  <si>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</si>
  <si>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</si>
  <si>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S7620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</si>
  <si>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</si>
  <si>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03 2 09 00000</t>
  </si>
  <si>
    <t>03 1 E2 50970</t>
  </si>
  <si>
    <t>03 1 04 53030</t>
  </si>
  <si>
    <t>03 1 04 88500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</si>
  <si>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</si>
  <si>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04 S7710</t>
  </si>
  <si>
    <t>Общее образование</t>
  </si>
  <si>
    <t>03 1 01 88500</t>
  </si>
  <si>
    <t>0701</t>
  </si>
  <si>
    <t>03 1 01 20590</t>
  </si>
  <si>
    <t>03 1 01 S7710</t>
  </si>
  <si>
    <t>03 1 01 00000</t>
  </si>
  <si>
    <t>03 1 F1 50210</t>
  </si>
  <si>
    <t>Стимулирование программ развития жилищного строительства субъектов Российской Федерации</t>
  </si>
  <si>
    <t>03 1 F1 00000</t>
  </si>
  <si>
    <t>Основное мероприятие "Региональный проект "Жилье"</t>
  </si>
  <si>
    <t>Дошкольное образование</t>
  </si>
  <si>
    <t>ОБРАЗОВАНИЕ</t>
  </si>
  <si>
    <t>88 8 00 87630</t>
  </si>
  <si>
    <t>0505</t>
  </si>
  <si>
    <t>0500</t>
  </si>
  <si>
    <t>Другие вопросы в области жилищно-коммунального хозяйства</t>
  </si>
  <si>
    <t>06 1 04 S7330</t>
  </si>
  <si>
    <t>0502</t>
  </si>
  <si>
    <t>Оборудование контейнерных площадок для сбора твердых коммунальных отходов</t>
  </si>
  <si>
    <t>06 1 04 00000</t>
  </si>
  <si>
    <t>06 1 03 00000</t>
  </si>
  <si>
    <t>06 1 02 00000</t>
  </si>
  <si>
    <t>06 1 00 00000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</si>
  <si>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</si>
  <si>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06 0 00 00000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</si>
  <si>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</si>
  <si>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88 8 00 87120</t>
  </si>
  <si>
    <t>Коммунальное хозяйство</t>
  </si>
  <si>
    <t>88 8 00 81630</t>
  </si>
  <si>
    <t>0501</t>
  </si>
  <si>
    <t>Отчисления на ремонт общего имущества многоквартирных домов</t>
  </si>
  <si>
    <t>Жилищное хозяйство</t>
  </si>
  <si>
    <t>ЖИЛИЩНО-КОММУНАЛЬНОЕ ХОЗЯЙСТВО</t>
  </si>
  <si>
    <t>04 0 03 40560</t>
  </si>
  <si>
    <t>0412</t>
  </si>
  <si>
    <t>0400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</si>
  <si>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</si>
  <si>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04 0 03 00000</t>
  </si>
  <si>
    <t>Основное мероприятие "Организационная поддержка"</t>
  </si>
  <si>
    <t>04 0 01 S0130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</si>
  <si>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</si>
  <si>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04 0 01 00000</t>
  </si>
  <si>
    <t>04 0 00 00000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</si>
  <si>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</si>
  <si>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88 8 00 81620</t>
  </si>
  <si>
    <t>Оценка имущества</t>
  </si>
  <si>
    <t>88 8 00 81730</t>
  </si>
  <si>
    <t>Мероприятия по землеустройству и землепользованию</t>
  </si>
  <si>
    <t>Другие вопросы в области национальной экономики</t>
  </si>
  <si>
    <t>0409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</si>
  <si>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</si>
  <si>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07 0 R1 53930</t>
  </si>
  <si>
    <t>Прочие закупки товаров, работ и услуг для государственных (муниципальных) нужд</t>
  </si>
  <si>
    <t>07 0 R1 00000</t>
  </si>
  <si>
    <t>07 0 02 41680</t>
  </si>
  <si>
    <t>Текущее содержание автомобильных дорог муниципальных образований, входящих в состав Благовещенского района</t>
  </si>
  <si>
    <t>07 0 02 00000</t>
  </si>
  <si>
    <t>07 0 01 41670</t>
  </si>
  <si>
    <t>Содействие развитию автомобильных дорог общего пользования</t>
  </si>
  <si>
    <t>07 0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</si>
  <si>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</si>
  <si>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07 0 01 00000</t>
  </si>
  <si>
    <t>07 0 00 00000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</si>
  <si>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</si>
  <si>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Дорожное хозяйство (дорожные фонды)</t>
  </si>
  <si>
    <t>88 8 00 81720</t>
  </si>
  <si>
    <t>0406</t>
  </si>
  <si>
    <t>Мероприятия по осуществлению безопасности людей на водных объектах, охране их жизни и здоровья</t>
  </si>
  <si>
    <t>Водное хозяйство</t>
  </si>
  <si>
    <t>01 0 02 40350</t>
  </si>
  <si>
    <t>0405</t>
  </si>
  <si>
    <t>Уничтожение выявленных площадей дикорастущей конопли</t>
  </si>
  <si>
    <t>01 0 02 00000</t>
  </si>
  <si>
    <t>01 0 00 00000</t>
  </si>
  <si>
    <t>88 8 00 69700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</si>
  <si>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</si>
  <si>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Сельское хозяйство и рыболовство</t>
  </si>
  <si>
    <t>НАЦИОНАЛЬНАЯ ЭКОНОМИКА</t>
  </si>
  <si>
    <t>05 0 01 41040</t>
  </si>
  <si>
    <t>0310</t>
  </si>
  <si>
    <t>0300</t>
  </si>
  <si>
    <t>05 0 01 41010</t>
  </si>
  <si>
    <t>05 0 01 00000</t>
  </si>
  <si>
    <t>05 0 00 00000</t>
  </si>
  <si>
    <t>Муниципальная программа «Обеспечение безопасности населения Благовещенского района»</t>
  </si>
  <si>
    <t>88 8 00 81610</t>
  </si>
  <si>
    <t>Мероприятия в сфере гражданской обороне</t>
  </si>
  <si>
    <t>88 8 00 81710</t>
  </si>
  <si>
    <t>Мероприятия по предупреждению и ликвидации последствий чрезвычайных ситуаций и стихийных бедствий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</si>
  <si>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</si>
  <si>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</si>
  <si>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88 8 00 81660</t>
  </si>
  <si>
    <t>0204</t>
  </si>
  <si>
    <t>0200</t>
  </si>
  <si>
    <t>Мобилизационная подготовка экономики</t>
  </si>
  <si>
    <t>НАЦИОНАЛЬНАЯ ОБОРОНА</t>
  </si>
  <si>
    <t>16 0 03 40910</t>
  </si>
  <si>
    <t>0113</t>
  </si>
  <si>
    <t>0100</t>
  </si>
  <si>
    <t>Исполнение судебных актов по взысканию денежных средств за счет казны районного бюджета</t>
  </si>
  <si>
    <t>16 0 03 00000</t>
  </si>
  <si>
    <t>88 8 00 81670</t>
  </si>
  <si>
    <t>Содержание имущества, находящегося  в казне</t>
  </si>
  <si>
    <t>Другие общегосударственные вопросы</t>
  </si>
  <si>
    <t>16 0 02 20620</t>
  </si>
  <si>
    <t>0111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</si>
  <si>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</si>
  <si>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16 0 02 00000</t>
  </si>
  <si>
    <t>Резервные фонды</t>
  </si>
  <si>
    <t>0106</t>
  </si>
  <si>
    <t>16 0 01 40900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</si>
  <si>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</si>
  <si>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16 0 01 42050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</si>
  <si>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</si>
  <si>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</si>
  <si>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</si>
  <si>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</si>
  <si>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Судебная система</t>
  </si>
  <si>
    <t>03 2 05 87290</t>
  </si>
  <si>
    <t>0104</t>
  </si>
  <si>
    <t>03 2 05 00000</t>
  </si>
  <si>
    <t>88 8 00 87640</t>
  </si>
  <si>
    <t>88 8 00 87440</t>
  </si>
  <si>
    <t>88 8 00 87360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</si>
  <si>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</si>
  <si>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</si>
  <si>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</si>
  <si>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88 8 00 80000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</si>
  <si>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</si>
  <si>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88 8 00 82020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</si>
  <si>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</si>
  <si>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</si>
  <si>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</si>
  <si>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</si>
  <si>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88 8 00 82080</t>
  </si>
  <si>
    <t>0103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</si>
  <si>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</si>
  <si>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88 8 00 81070</t>
  </si>
  <si>
    <t>Депутаты представительного органа муниципального образования</t>
  </si>
  <si>
    <t>88 8 00 81020</t>
  </si>
  <si>
    <t>Обеспечение функционирования председателя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</si>
  <si>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</si>
  <si>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</si>
  <si>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</si>
  <si>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</si>
  <si>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</si>
  <si>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</si>
  <si>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</si>
  <si>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</si>
  <si>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</si>
  <si>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</si>
  <si>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(в тыс. рублей)</t>
  </si>
  <si>
    <t>к решению Благовещенского районного Совета народных депутатов</t>
  </si>
  <si>
    <t>от ______________ № _______</t>
  </si>
  <si>
    <t>88 8 00 S7710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</si>
  <si>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</si>
  <si>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</si>
  <si>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программы</t>
  </si>
  <si>
    <t>Гражданская оборона</t>
  </si>
  <si>
    <t>0309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</si>
  <si>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</si>
  <si>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</si>
  <si>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Создание инструментальной среды – АПК «Безопасный город</t>
  </si>
  <si>
    <t>05 0 01 41030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</si>
  <si>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</si>
  <si>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</si>
  <si>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Волковского сельсовета</t>
  </si>
  <si>
    <t>Текущее содержание автомобильных дорог Грибского сельсовета</t>
  </si>
  <si>
    <t>Текущее содержание автомобильных дорог Гродековского сельсовета</t>
  </si>
  <si>
    <t>Текущее содержание автомобильных дорог Марковского сельсовета</t>
  </si>
  <si>
    <t>Текущее содержание автомобильных дорог Михайловского сельсовета</t>
  </si>
  <si>
    <t>Текущее содержание автомобильных дорог Натальинского сельсовета</t>
  </si>
  <si>
    <t>Текущее содержание автомобильных дорог Новопетровского сельсовета</t>
  </si>
  <si>
    <t>Текущее содержание автомобильных дорог Новотроицкого сельсовета</t>
  </si>
  <si>
    <t>Текущее содержание автомобильных дорог Сергеевского сельсовета</t>
  </si>
  <si>
    <t>Текущее содержание автомобильных дорог Усть-Ивановского сельсовета</t>
  </si>
  <si>
    <t>Текущее содержание автомобильных дорог Чигиринского сельсовета</t>
  </si>
  <si>
    <t>07 0 02 41670</t>
  </si>
  <si>
    <t>07 0 02 41671</t>
  </si>
  <si>
    <t>07 0 02 41672</t>
  </si>
  <si>
    <t>07 0 02 41673</t>
  </si>
  <si>
    <t>07 0 02 41674</t>
  </si>
  <si>
    <t>07 0 02 41675</t>
  </si>
  <si>
    <t>07 0 02 41676</t>
  </si>
  <si>
    <t>07 0 02 41677</t>
  </si>
  <si>
    <t>07 0 02 41678</t>
  </si>
  <si>
    <t>07 0 02 41679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</si>
  <si>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</si>
  <si>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</si>
  <si>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12 0 F3 00000</t>
  </si>
  <si>
    <t>12 0 F3 67484</t>
  </si>
  <si>
    <t>Благоустройство</t>
  </si>
  <si>
    <t>0503</t>
  </si>
  <si>
    <t>88 8 00 81690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</si>
  <si>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</si>
  <si>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14 0 02 00000</t>
  </si>
  <si>
    <t>14 0 02 40710</t>
  </si>
  <si>
    <t>Проведение конкурса лучший снежный городок «Зимняя фантазия»</t>
  </si>
  <si>
    <t>88 8 00 81700</t>
  </si>
  <si>
    <t>Массовый спорт</t>
  </si>
  <si>
    <t>Оснащение объектов спортивной инфраструктуры спортивно-технологическим оборудованием</t>
  </si>
  <si>
    <t>1102</t>
  </si>
  <si>
    <t>09 0 05 00000</t>
  </si>
  <si>
    <t>09 0 Р5 00000</t>
  </si>
  <si>
    <t>09 0 Р5 52280</t>
  </si>
  <si>
    <t>03 1 08 00000</t>
  </si>
  <si>
    <t>03 1 08 27110</t>
  </si>
  <si>
    <t>Государственная поддержка отрасли культуры (государственная поддержка лучших сельских учреждений культуры)</t>
  </si>
  <si>
    <t>15 0 02  L5193</t>
  </si>
  <si>
    <t>роспись</t>
  </si>
  <si>
    <t>Проведение Всероссийской переписи населения 2020 года</t>
  </si>
  <si>
    <t>88 8 00 54690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</si>
  <si>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</si>
  <si>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</si>
  <si>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Капитальные вложения в объекты муниципальной собственности</t>
  </si>
  <si>
    <t>13 0 00 00000</t>
  </si>
  <si>
    <t>13 0 01 00000</t>
  </si>
  <si>
    <t>13 0 01 S7110</t>
  </si>
  <si>
    <t>Капитальные вложения в объекты государственной (муниципальной) собственности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</si>
  <si>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</si>
  <si>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</si>
  <si>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</si>
  <si>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</si>
  <si>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</si>
  <si>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03 1 08 S7110</t>
  </si>
  <si>
    <t>03 2 10 S8560</t>
  </si>
  <si>
    <t>Бензин для подвоза учащихся в лагеря с дневным пребыванием</t>
  </si>
  <si>
    <t>Подготовка лагерей с дневным пребыванием к открытию</t>
  </si>
  <si>
    <t>Проведение экспертизы на выявление клещевых инфекций и других природно-очаговых заболеваний</t>
  </si>
  <si>
    <t>03 2 02 00000</t>
  </si>
  <si>
    <t>03 2 02 40270</t>
  </si>
  <si>
    <t>03 2 02 40272</t>
  </si>
  <si>
    <t>03 2 02 40273</t>
  </si>
  <si>
    <t xml:space="preserve">03 2 03 40252 </t>
  </si>
  <si>
    <t>Организация трудоустройства несовершеннолетних через ГКУ Амурской области  Центр занятости населения г. Благовещенска</t>
  </si>
  <si>
    <t>Основное мероприятие "Региональный проект "Творческие люди"</t>
  </si>
  <si>
    <t>15 0 А2 00000</t>
  </si>
  <si>
    <t>15 0 А2 55195</t>
  </si>
  <si>
    <t>06 1 02 S7400</t>
  </si>
  <si>
    <t>Расходы, направленные на модернизацию коммунальной инфраструктуры</t>
  </si>
  <si>
    <t>Софинансирование расходных обязательств по благоустройству территорий в части уличного освещения</t>
  </si>
  <si>
    <t>03 2 02 40274</t>
  </si>
  <si>
    <t>Организация отдыха и оздоровления детей, находящихся в трудной жизненной ситуации</t>
  </si>
  <si>
    <t>Транспорт</t>
  </si>
  <si>
    <t>Обеспечение потребности населения в перевозках автомобильным транспортом общего пользования на регулярных маршрутах</t>
  </si>
  <si>
    <t>0408</t>
  </si>
  <si>
    <t>88 8 00 81680</t>
  </si>
  <si>
    <t>Основное мероприятие "Развитие дошкольного, общего и дополнительного образования детей"</t>
  </si>
  <si>
    <t>Организация и проведение мероприятий по благоустройству территорий общеобразовательных организаций</t>
  </si>
  <si>
    <t>03 1 09 00000</t>
  </si>
  <si>
    <t>03 1 09 S8570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</si>
  <si>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</si>
  <si>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</si>
  <si>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11 0 01 00000</t>
  </si>
  <si>
    <t>11 0 01 40040</t>
  </si>
  <si>
    <t>11 0 00 00000</t>
  </si>
  <si>
    <t>Модернизация систем дополнительного образования</t>
  </si>
  <si>
    <t>03 1 09  00000</t>
  </si>
  <si>
    <t>03 1 09  S7610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</si>
  <si>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2022 год</t>
  </si>
  <si>
    <t>2022 год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</si>
  <si>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</si>
  <si>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</si>
  <si>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</si>
  <si>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Техническое обслуживание системы передачи тревожных сообщений на объектах образования Благовещенского района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</si>
  <si>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</si>
  <si>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</si>
  <si>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</si>
  <si>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</si>
  <si>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03 2 03 00000</t>
  </si>
  <si>
    <t>15 0 02 S7710</t>
  </si>
  <si>
    <t>Основное мероприятие "Региональный проект "Успех каждого ребенка"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</si>
  <si>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</si>
  <si>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Основное мероприятие "Мероприятия по проведению оздоровительной кампании детей"</t>
  </si>
  <si>
    <t>Основное мероприятие "Развитие инфраструктуры отдыха, оздоровления и занятости детей и подростков в каникулярное время"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</si>
  <si>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</si>
  <si>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Основное мероприятие "Расходы на обеспечение функций исполнительных органов (управления образования)"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</si>
  <si>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</si>
  <si>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</si>
  <si>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</si>
  <si>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</si>
  <si>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</si>
  <si>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Основное мероприятие "Проведение массовых спортивных мероприятий"</t>
  </si>
  <si>
    <t>Основное мероприятие "Уничтожение сырьевой базы конопли, являющейся производной для изготовления наркотиков"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</si>
  <si>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</si>
  <si>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Основное мероприятие "Региональный проект "Дорожная сеть"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</si>
  <si>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</si>
  <si>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Основное мероприятие "Сбор твердых коммунальных отходов"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</si>
  <si>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</si>
  <si>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Основное мероприятие "Устройство спортивных площадок"</t>
  </si>
  <si>
    <t>Основное мероприятие "Федеральный проект "Спорт - норма жизни"</t>
  </si>
  <si>
    <t>Основное мероприятие "Осуществление эффективного управления муниципальным долгом Благовещенского района"</t>
  </si>
  <si>
    <t>Основное мероприятие "Выравнивание бюджетной обеспеченности поселений"</t>
  </si>
  <si>
    <t>Основное мероприятие "Организация работы комиссии по делам несовершеннолетних и защите их прав"</t>
  </si>
  <si>
    <t>Основное мероприятие "Обеспечение функций исполнительных органов местного самоуправления Благовещенского района"</t>
  </si>
  <si>
    <t>Основное мероприятие "Резервный фонд администрации Благовещенского района"</t>
  </si>
  <si>
    <t>Основное мероприятие "Организация и проведение мероприятий по реализации программы"</t>
  </si>
  <si>
    <t>Основное мероприятие "Исполнение судебных актов по взысканию денежных средств за счет казны районного бюджета"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</si>
  <si>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</si>
  <si>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Основное мероприятие "Финансовая поддержка"</t>
  </si>
  <si>
    <t>Основное мероприятие "Развитие и модернизация систем теплоснабжения"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</si>
  <si>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</si>
  <si>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Основное мероприятие "Повышение  уровня межведомственного взаимодействия по противодействию терроризму и экстремизму"</t>
  </si>
  <si>
    <t>Основное мероприятие "Совершенствование питания в образовательных учреждениях Благовещенского района"</t>
  </si>
  <si>
    <t>Основное мероприятие "Приобретение памятных подарков ветеранам Великой Отечественной войны"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</si>
  <si>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</si>
  <si>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</si>
  <si>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</si>
  <si>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</si>
  <si>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Основное мероприятие "Мероприятия в сфере культуры и искусства"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</si>
  <si>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</si>
  <si>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</si>
  <si>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</si>
  <si>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</si>
  <si>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</si>
  <si>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</si>
  <si>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</si>
  <si>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Иные межбюджетные трансферты бюджету муниципального района от бюджетов поселений</t>
  </si>
  <si>
    <t>Основное мероприятие «Развитие и модернизация систем водоснабжения»</t>
  </si>
  <si>
    <t>Бурение скважины в с. Грязнушка, 150 м</t>
  </si>
  <si>
    <t>06 1 01 00000</t>
  </si>
  <si>
    <t>06 1 01 40408</t>
  </si>
  <si>
    <t>Замена изоляции существующих сетей с применением тепловодов в Ппу изоляции в с. Волково 84 м</t>
  </si>
  <si>
    <t>Замена сетей от теплового узла на территории школы вдоль забора по ул. Школьная, 50 с. Сергеевка, протяженностью 132 м</t>
  </si>
  <si>
    <t>Замена сетей тепло, -водоснабжения от котельной до разводки между домами в с. Сергеевка, протяженностью 83 м</t>
  </si>
  <si>
    <t xml:space="preserve">Замена котла Е-1/9 на КВМ-1,1Б в котельной с. Усть-Ивановка </t>
  </si>
  <si>
    <t xml:space="preserve">Замена сетевого насоса центробежного вертикального IRG 150*250. 18.5 кВт в котельной с. Волково </t>
  </si>
  <si>
    <t xml:space="preserve">Замена двух сетевых насосов К-10-65-200 в котельной с. Новотроицкое </t>
  </si>
  <si>
    <t xml:space="preserve">Замена твердотопливного котла Е1/9 на твердотопливный котел КВр-063 в котельной с. Гродеково </t>
  </si>
  <si>
    <t>06 1 02 40446</t>
  </si>
  <si>
    <t>06 1 02 40450</t>
  </si>
  <si>
    <t>06 1 02 40451</t>
  </si>
  <si>
    <t>06 1 02 40454</t>
  </si>
  <si>
    <t>Основное мероприятие «Развитие и модернизация систем водоотведения"</t>
  </si>
  <si>
    <t xml:space="preserve">Капитальный ремонт канализационных сетей от детского сада до септика а с. Михайловка, 60 м </t>
  </si>
  <si>
    <t>06 1 03 40465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</si>
  <si>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</si>
  <si>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</si>
  <si>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</si>
  <si>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</si>
  <si>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</si>
  <si>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</si>
  <si>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</si>
  <si>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</si>
  <si>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</si>
  <si>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</si>
  <si>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</si>
  <si>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Приложение № 9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</si>
  <si>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</si>
  <si>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06 1 02 40469</t>
  </si>
  <si>
    <t>06 1 02 40470</t>
  </si>
  <si>
    <t>06 1 02 40471</t>
  </si>
  <si>
    <t>Ежегодная педагогическая конференция по актуальным вопросам образования</t>
  </si>
  <si>
    <t>Муниципальная программа "Обеспечение безопасности населения Благовещенского района"</t>
  </si>
  <si>
    <t>Муниципальная программа "Противодействие злоупотреблению наркотическими средствами и их незаконному обороту"</t>
  </si>
  <si>
    <t>Муниципальная программа "Развитие водохозяйственного комплекса в Благовещенском районе на 2021-2027 годы"</t>
  </si>
  <si>
    <t>Муниципальная программа 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</si>
  <si>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Муниципальная программа  "Культура Благовещенского района"</t>
  </si>
  <si>
    <t>Муниципальная программа 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</si>
  <si>
    <t>Мероприятия по мобилизационной подготовке</t>
  </si>
  <si>
    <t>Модернизация систем общего образования</t>
  </si>
  <si>
    <t>Субсидии автономным учреждениям</t>
  </si>
  <si>
    <t>03 1 05 S0920</t>
  </si>
  <si>
    <t>03 2 09 S8570</t>
  </si>
  <si>
    <t>Реализация мероприятий по развитию и сохранению культуры в муниципальных образованиях Амурской области</t>
  </si>
  <si>
    <t>15 0 01 S7550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</si>
</sst>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2" borderId="0" xfId="0" applyNumberFormat="1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justify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1" fontId="4" fillId="2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 applyAlignment="1">
      <alignment horizontal="justify" vertical="center" wrapText="1"/>
    </xf>
    <xf numFmtId="0" fontId="0" fillId="2" borderId="0" xfId="0" applyFont="1" applyFill="1"/>
    <xf numFmtId="0" fontId="3" fillId="2" borderId="0" xfId="0" applyFont="1" applyFill="1"/>
    <xf numFmtId="0" fontId="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horizontal="justify" vertical="center" wrapText="1"/>
    </xf>
    <xf numFmtId="0" fontId="9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wrapText="1"/>
    </xf>
    <xf numFmtId="3" fontId="1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3" fontId="3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wrapText="1"/>
    </xf>
    <xf numFmtId="3" fontId="7" fillId="2" borderId="0" xfId="0" applyNumberFormat="1" applyFont="1" applyFill="1" applyAlignment="1">
      <alignment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0" fillId="2" borderId="0" xfId="0" applyFont="1" applyFill="1" applyBorder="1" applyAlignment="1">
      <alignment horizontal="center" wrapText="1"/>
    </xf>
    <xf numFmtId="49" fontId="9" fillId="2" borderId="0" xfId="0" applyNumberFormat="1" applyFont="1" applyFill="1" applyAlignment="1">
      <alignment horizontal="left" wrapText="1"/>
    </xf>
    <xf numFmtId="0" fontId="9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670"/>
  <sheetViews>
    <sheetView tabSelected="1" view="pageBreakPreview" zoomScale="130" zoomScaleNormal="130" zoomScaleSheetLayoutView="130" workbookViewId="0">
      <selection activeCell="A484" sqref="A484:XFD485"/>
    </sheetView>
  </sheetViews>
  <sheetFormatPr defaultRowHeight="12" x14ac:dyDescent="0.2"/>
  <cols>
    <col min="1" max="1" width="48.7109375" style="3" customWidth="1"/>
    <col min="2" max="2" width="6.7109375" style="2" customWidth="1"/>
    <col min="3" max="3" width="7.5703125" style="2" customWidth="1"/>
    <col min="4" max="4" width="13.28515625" style="2" customWidth="1"/>
    <col min="5" max="5" width="9.140625" style="1" customWidth="1"/>
    <col min="6" max="6" width="11.28515625" style="2" bestFit="1" customWidth="1"/>
    <col min="7" max="13" width="9.140625" style="2" hidden="1" customWidth="1"/>
    <col min="14" max="16" width="9.140625" style="2" customWidth="1"/>
    <col min="17" max="16384" width="9.140625" style="2"/>
  </cols>
  <sheetData>
    <row r="1" spans="1:14" ht="17.25" customHeight="1" x14ac:dyDescent="0.2">
      <c r="D1" s="43"/>
      <c r="E1" s="46" t="s">
        <v>530</v>
      </c>
      <c r="F1" s="46"/>
    </row>
    <row r="2" spans="1:14" ht="34.5" customHeight="1" x14ac:dyDescent="0.2">
      <c r="D2" s="25"/>
      <c r="E2" s="47" t="s">
        <v>335</v>
      </c>
      <c r="F2" s="47"/>
    </row>
    <row r="3" spans="1:14" ht="11.25" customHeight="1" x14ac:dyDescent="0.2">
      <c r="D3" s="24"/>
      <c r="E3" s="44" t="s">
        <v>336</v>
      </c>
      <c r="F3" s="44"/>
    </row>
    <row r="4" spans="1:14" ht="12" customHeight="1" x14ac:dyDescent="0.2">
      <c r="D4" s="44"/>
      <c r="E4" s="44"/>
      <c r="F4" s="44"/>
    </row>
    <row r="5" spans="1:14" ht="13.5" customHeight="1" x14ac:dyDescent="0.2">
      <c r="A5" s="23"/>
      <c r="B5" s="22"/>
      <c r="C5" s="22"/>
      <c r="D5" s="21"/>
      <c r="E5" s="20"/>
    </row>
    <row r="6" spans="1:14" ht="44.25" customHeight="1" x14ac:dyDescent="0.2">
      <c r="A6" s="45" t="s">
        <v>442</v>
      </c>
      <c r="B6" s="45"/>
      <c r="C6" s="45"/>
      <c r="D6" s="45"/>
      <c r="E6" s="45"/>
      <c r="F6" s="45"/>
    </row>
    <row r="7" spans="1:14" ht="11.25" customHeight="1" x14ac:dyDescent="0.2">
      <c r="A7" s="19"/>
      <c r="B7" s="18"/>
      <c r="C7" s="18"/>
      <c r="D7" s="17"/>
      <c r="E7" s="17"/>
      <c r="F7" s="26" t="s">
        <v>334</v>
      </c>
    </row>
    <row r="8" spans="1:14" ht="11.25" customHeight="1" x14ac:dyDescent="0.2">
      <c r="A8" s="11"/>
      <c r="B8" s="16" t="s">
        <v>333</v>
      </c>
      <c r="C8" s="16" t="s">
        <v>332</v>
      </c>
      <c r="D8" s="16" t="s">
        <v>331</v>
      </c>
      <c r="E8" s="10" t="s">
        <v>330</v>
      </c>
      <c r="F8" s="14" t="s">
        <v>443</v>
      </c>
    </row>
    <row r="9" spans="1:14" s="32" customFormat="1" ht="12.75" customHeight="1" x14ac:dyDescent="0.15">
      <c r="A9" s="29" t="s">
        <v>329</v>
      </c>
      <c r="B9" s="27" t="s">
        <v>281</v>
      </c>
      <c r="C9" s="27"/>
      <c r="D9" s="27"/>
      <c r="E9" s="27"/>
      <c r="F9" s="28">
        <f>F10+F15+F30+F63+F68+F82+F87</f>
        <v>128242</v>
      </c>
    </row>
    <row r="10" spans="1:14" s="32" customFormat="1" ht="29.25" customHeight="1" x14ac:dyDescent="0.15">
      <c r="A10" s="29" t="s">
        <v>328</v>
      </c>
      <c r="B10" s="27" t="s">
        <v>281</v>
      </c>
      <c r="C10" s="27" t="s">
        <v>326</v>
      </c>
      <c r="D10" s="27"/>
      <c r="E10" s="27"/>
      <c r="F10" s="28">
        <f>F11</f>
        <v>2227</v>
      </c>
    </row>
    <row r="11" spans="1:14" s="32" customFormat="1" ht="12" customHeight="1" x14ac:dyDescent="0.15">
      <c r="A11" s="29" t="s">
        <v>44</v>
      </c>
      <c r="B11" s="27" t="s">
        <v>281</v>
      </c>
      <c r="C11" s="27" t="s">
        <v>326</v>
      </c>
      <c r="D11" s="27" t="s">
        <v>45</v>
      </c>
      <c r="E11" s="27"/>
      <c r="F11" s="28">
        <f>F12</f>
        <v>2227</v>
      </c>
    </row>
    <row r="12" spans="1:14" s="32" customFormat="1" ht="13.5" customHeight="1" x14ac:dyDescent="0.15">
      <c r="A12" s="13" t="s">
        <v>44</v>
      </c>
      <c r="B12" s="10" t="s">
        <v>281</v>
      </c>
      <c r="C12" s="10" t="s">
        <v>326</v>
      </c>
      <c r="D12" s="10" t="s">
        <v>43</v>
      </c>
      <c r="E12" s="10"/>
      <c r="F12" s="14">
        <f>F13</f>
        <v>2227</v>
      </c>
    </row>
    <row r="13" spans="1:14" s="32" customFormat="1" ht="24.75" customHeight="1" x14ac:dyDescent="0.15">
      <c r="A13" s="13" t="s">
        <v>327</v>
      </c>
      <c r="B13" s="10" t="s">
        <v>281</v>
      </c>
      <c r="C13" s="10" t="s">
        <v>326</v>
      </c>
      <c r="D13" s="10" t="s">
        <v>325</v>
      </c>
      <c r="E13" s="10"/>
      <c r="F13" s="14">
        <f>F14</f>
        <v>2227</v>
      </c>
    </row>
    <row r="14" spans="1:14" s="32" customFormat="1" ht="53.25" customHeight="1" x14ac:dyDescent="0.15">
      <c r="A14" s="13" t="s">
        <v>101</v>
      </c>
      <c r="B14" s="10" t="s">
        <v>281</v>
      </c>
      <c r="C14" s="10" t="s">
        <v>326</v>
      </c>
      <c r="D14" s="10" t="s">
        <v>325</v>
      </c>
      <c r="E14" s="10" t="s">
        <v>100</v>
      </c>
      <c r="F14" s="14">
        <v>2227</v>
      </c>
      <c r="N14" s="42"/>
    </row>
    <row r="15" spans="1:14" ht="39" customHeight="1" x14ac:dyDescent="0.2">
      <c r="A15" s="29" t="s">
        <v>324</v>
      </c>
      <c r="B15" s="27" t="s">
        <v>281</v>
      </c>
      <c r="C15" s="27" t="s">
        <v>318</v>
      </c>
      <c r="D15" s="27"/>
      <c r="E15" s="27"/>
      <c r="F15" s="28">
        <f>F16</f>
        <v>6539</v>
      </c>
    </row>
    <row r="16" spans="1:14" s="32" customFormat="1" ht="12" customHeight="1" x14ac:dyDescent="0.15">
      <c r="A16" s="29" t="s">
        <v>44</v>
      </c>
      <c r="B16" s="27" t="s">
        <v>281</v>
      </c>
      <c r="C16" s="27" t="s">
        <v>318</v>
      </c>
      <c r="D16" s="27" t="s">
        <v>45</v>
      </c>
      <c r="E16" s="27"/>
      <c r="F16" s="28">
        <f>F17</f>
        <v>6539</v>
      </c>
    </row>
    <row r="17" spans="1:14" ht="13.5" customHeight="1" x14ac:dyDescent="0.2">
      <c r="A17" s="13" t="s">
        <v>44</v>
      </c>
      <c r="B17" s="10" t="s">
        <v>281</v>
      </c>
      <c r="C17" s="10" t="s">
        <v>318</v>
      </c>
      <c r="D17" s="10" t="s">
        <v>43</v>
      </c>
      <c r="E17" s="10"/>
      <c r="F17" s="14">
        <f>F18+F22+F24+F27</f>
        <v>6539</v>
      </c>
    </row>
    <row r="18" spans="1:14" ht="24" x14ac:dyDescent="0.2">
      <c r="A18" s="13" t="s">
        <v>125</v>
      </c>
      <c r="B18" s="10" t="s">
        <v>281</v>
      </c>
      <c r="C18" s="10" t="s">
        <v>318</v>
      </c>
      <c r="D18" s="10" t="s">
        <v>137</v>
      </c>
      <c r="E18" s="10"/>
      <c r="F18" s="14">
        <f>F19+F20+F21</f>
        <v>3105</v>
      </c>
    </row>
    <row r="19" spans="1:14" ht="52.5" customHeight="1" x14ac:dyDescent="0.2">
      <c r="A19" s="13" t="s">
        <v>101</v>
      </c>
      <c r="B19" s="10" t="s">
        <v>281</v>
      </c>
      <c r="C19" s="10" t="s">
        <v>318</v>
      </c>
      <c r="D19" s="10" t="s">
        <v>137</v>
      </c>
      <c r="E19" s="10" t="s">
        <v>100</v>
      </c>
      <c r="F19" s="14">
        <v>2958</v>
      </c>
      <c r="N19" s="31"/>
    </row>
    <row r="20" spans="1:14" ht="24" x14ac:dyDescent="0.2">
      <c r="A20" s="13" t="s">
        <v>27</v>
      </c>
      <c r="B20" s="10" t="s">
        <v>281</v>
      </c>
      <c r="C20" s="10" t="s">
        <v>318</v>
      </c>
      <c r="D20" s="10" t="s">
        <v>137</v>
      </c>
      <c r="E20" s="10" t="s">
        <v>23</v>
      </c>
      <c r="F20" s="14">
        <v>147</v>
      </c>
      <c r="N20" s="31"/>
    </row>
    <row r="21" spans="1:14" x14ac:dyDescent="0.2">
      <c r="A21" s="13" t="s">
        <v>138</v>
      </c>
      <c r="B21" s="10" t="s">
        <v>281</v>
      </c>
      <c r="C21" s="10" t="s">
        <v>318</v>
      </c>
      <c r="D21" s="10" t="s">
        <v>137</v>
      </c>
      <c r="E21" s="10" t="s">
        <v>136</v>
      </c>
      <c r="F21" s="14">
        <v>0</v>
      </c>
    </row>
    <row r="22" spans="1:14" ht="24" x14ac:dyDescent="0.2">
      <c r="A22" s="13" t="s">
        <v>323</v>
      </c>
      <c r="B22" s="10" t="s">
        <v>281</v>
      </c>
      <c r="C22" s="10" t="s">
        <v>318</v>
      </c>
      <c r="D22" s="10" t="s">
        <v>322</v>
      </c>
      <c r="E22" s="10"/>
      <c r="F22" s="14">
        <f>F23</f>
        <v>2045</v>
      </c>
    </row>
    <row r="23" spans="1:14" ht="52.5" customHeight="1" x14ac:dyDescent="0.2">
      <c r="A23" s="13" t="s">
        <v>101</v>
      </c>
      <c r="B23" s="10" t="s">
        <v>281</v>
      </c>
      <c r="C23" s="10" t="s">
        <v>318</v>
      </c>
      <c r="D23" s="10" t="s">
        <v>322</v>
      </c>
      <c r="E23" s="10" t="s">
        <v>100</v>
      </c>
      <c r="F23" s="14">
        <v>2045</v>
      </c>
      <c r="N23" s="31"/>
    </row>
    <row r="24" spans="1:14" ht="24.75" customHeight="1" x14ac:dyDescent="0.2">
      <c r="A24" s="13" t="s">
        <v>321</v>
      </c>
      <c r="B24" s="10" t="s">
        <v>281</v>
      </c>
      <c r="C24" s="10" t="s">
        <v>318</v>
      </c>
      <c r="D24" s="10" t="s">
        <v>320</v>
      </c>
      <c r="E24" s="10"/>
      <c r="F24" s="14">
        <f>F25+F26</f>
        <v>603</v>
      </c>
    </row>
    <row r="25" spans="1:14" ht="51.75" customHeight="1" x14ac:dyDescent="0.2">
      <c r="A25" s="13" t="s">
        <v>101</v>
      </c>
      <c r="B25" s="10" t="s">
        <v>281</v>
      </c>
      <c r="C25" s="10" t="s">
        <v>318</v>
      </c>
      <c r="D25" s="10" t="s">
        <v>320</v>
      </c>
      <c r="E25" s="10" t="s">
        <v>100</v>
      </c>
      <c r="F25" s="14">
        <v>603</v>
      </c>
      <c r="G25" s="35">
        <v>-2</v>
      </c>
      <c r="N25" s="31"/>
    </row>
    <row r="26" spans="1:14" ht="28.5" hidden="1" customHeight="1" x14ac:dyDescent="0.2">
      <c r="A26" s="13" t="s">
        <v>27</v>
      </c>
      <c r="B26" s="10" t="s">
        <v>281</v>
      </c>
      <c r="C26" s="10" t="s">
        <v>318</v>
      </c>
      <c r="D26" s="10" t="s">
        <v>320</v>
      </c>
      <c r="E26" s="10" t="s">
        <v>23</v>
      </c>
      <c r="F26" s="14"/>
      <c r="G26" s="35">
        <v>2</v>
      </c>
    </row>
    <row r="27" spans="1:14" ht="24" x14ac:dyDescent="0.2">
      <c r="A27" s="13" t="s">
        <v>500</v>
      </c>
      <c r="B27" s="10" t="s">
        <v>281</v>
      </c>
      <c r="C27" s="10" t="s">
        <v>318</v>
      </c>
      <c r="D27" s="10" t="s">
        <v>107</v>
      </c>
      <c r="E27" s="10"/>
      <c r="F27" s="14">
        <f>F28</f>
        <v>786</v>
      </c>
    </row>
    <row r="28" spans="1:14" ht="63.75" customHeight="1" x14ac:dyDescent="0.2">
      <c r="A28" s="13" t="s">
        <v>319</v>
      </c>
      <c r="B28" s="10" t="s">
        <v>281</v>
      </c>
      <c r="C28" s="10" t="s">
        <v>318</v>
      </c>
      <c r="D28" s="10" t="s">
        <v>317</v>
      </c>
      <c r="E28" s="10"/>
      <c r="F28" s="14">
        <f>F29</f>
        <v>786</v>
      </c>
    </row>
    <row r="29" spans="1:14" ht="51.75" customHeight="1" x14ac:dyDescent="0.2">
      <c r="A29" s="13" t="s">
        <v>101</v>
      </c>
      <c r="B29" s="10" t="s">
        <v>281</v>
      </c>
      <c r="C29" s="10" t="s">
        <v>318</v>
      </c>
      <c r="D29" s="10" t="s">
        <v>317</v>
      </c>
      <c r="E29" s="10" t="s">
        <v>100</v>
      </c>
      <c r="F29" s="14">
        <v>786</v>
      </c>
      <c r="N29" s="31"/>
    </row>
    <row r="30" spans="1:14" ht="42.75" customHeight="1" x14ac:dyDescent="0.2">
      <c r="A30" s="29" t="s">
        <v>316</v>
      </c>
      <c r="B30" s="27" t="s">
        <v>281</v>
      </c>
      <c r="C30" s="27" t="s">
        <v>302</v>
      </c>
      <c r="D30" s="27"/>
      <c r="E30" s="27"/>
      <c r="F30" s="28">
        <f>F31+F57</f>
        <v>51421</v>
      </c>
    </row>
    <row r="31" spans="1:14" ht="14.25" customHeight="1" x14ac:dyDescent="0.2">
      <c r="A31" s="29" t="s">
        <v>44</v>
      </c>
      <c r="B31" s="27" t="s">
        <v>281</v>
      </c>
      <c r="C31" s="27" t="s">
        <v>302</v>
      </c>
      <c r="D31" s="27" t="s">
        <v>45</v>
      </c>
      <c r="E31" s="27"/>
      <c r="F31" s="28">
        <f>F32</f>
        <v>50790</v>
      </c>
    </row>
    <row r="32" spans="1:14" ht="12.75" customHeight="1" x14ac:dyDescent="0.2">
      <c r="A32" s="13" t="s">
        <v>44</v>
      </c>
      <c r="B32" s="10" t="s">
        <v>281</v>
      </c>
      <c r="C32" s="10" t="s">
        <v>302</v>
      </c>
      <c r="D32" s="10" t="s">
        <v>43</v>
      </c>
      <c r="E32" s="10"/>
      <c r="F32" s="14">
        <f>F33+F38+F43</f>
        <v>50790</v>
      </c>
    </row>
    <row r="33" spans="1:14" ht="24" customHeight="1" x14ac:dyDescent="0.2">
      <c r="A33" s="13" t="s">
        <v>125</v>
      </c>
      <c r="B33" s="10" t="s">
        <v>281</v>
      </c>
      <c r="C33" s="10" t="s">
        <v>302</v>
      </c>
      <c r="D33" s="10" t="s">
        <v>137</v>
      </c>
      <c r="E33" s="10"/>
      <c r="F33" s="14">
        <f>F34+F35+F37</f>
        <v>44189</v>
      </c>
    </row>
    <row r="34" spans="1:14" ht="51.75" customHeight="1" x14ac:dyDescent="0.2">
      <c r="A34" s="13" t="s">
        <v>101</v>
      </c>
      <c r="B34" s="10" t="s">
        <v>281</v>
      </c>
      <c r="C34" s="10" t="s">
        <v>302</v>
      </c>
      <c r="D34" s="10" t="s">
        <v>137</v>
      </c>
      <c r="E34" s="10" t="s">
        <v>100</v>
      </c>
      <c r="F34" s="14">
        <v>43603</v>
      </c>
      <c r="N34" s="31"/>
    </row>
    <row r="35" spans="1:14" ht="25.5" customHeight="1" x14ac:dyDescent="0.2">
      <c r="A35" s="13" t="s">
        <v>27</v>
      </c>
      <c r="B35" s="10" t="s">
        <v>281</v>
      </c>
      <c r="C35" s="10" t="s">
        <v>302</v>
      </c>
      <c r="D35" s="10" t="s">
        <v>137</v>
      </c>
      <c r="E35" s="10" t="s">
        <v>23</v>
      </c>
      <c r="F35" s="14">
        <v>408</v>
      </c>
      <c r="G35" s="2">
        <v>-3</v>
      </c>
      <c r="J35" s="2">
        <v>-3</v>
      </c>
      <c r="N35" s="31"/>
    </row>
    <row r="36" spans="1:14" hidden="1" x14ac:dyDescent="0.2">
      <c r="A36" s="13" t="s">
        <v>50</v>
      </c>
      <c r="B36" s="10" t="s">
        <v>281</v>
      </c>
      <c r="C36" s="10" t="s">
        <v>302</v>
      </c>
      <c r="D36" s="10" t="s">
        <v>137</v>
      </c>
      <c r="E36" s="10" t="s">
        <v>47</v>
      </c>
      <c r="F36" s="14"/>
    </row>
    <row r="37" spans="1:14" ht="12" customHeight="1" x14ac:dyDescent="0.2">
      <c r="A37" s="13" t="s">
        <v>138</v>
      </c>
      <c r="B37" s="10" t="s">
        <v>281</v>
      </c>
      <c r="C37" s="10" t="s">
        <v>302</v>
      </c>
      <c r="D37" s="10" t="s">
        <v>137</v>
      </c>
      <c r="E37" s="10" t="s">
        <v>136</v>
      </c>
      <c r="F37" s="14">
        <v>178</v>
      </c>
      <c r="G37" s="2">
        <v>3</v>
      </c>
      <c r="J37" s="2">
        <v>3</v>
      </c>
      <c r="N37" s="31"/>
    </row>
    <row r="38" spans="1:14" ht="24" x14ac:dyDescent="0.2">
      <c r="A38" s="13" t="s">
        <v>500</v>
      </c>
      <c r="B38" s="10" t="s">
        <v>281</v>
      </c>
      <c r="C38" s="10" t="s">
        <v>302</v>
      </c>
      <c r="D38" s="10" t="s">
        <v>107</v>
      </c>
      <c r="E38" s="10"/>
      <c r="F38" s="14">
        <f>F39+F41</f>
        <v>4237</v>
      </c>
    </row>
    <row r="39" spans="1:14" ht="50.25" customHeight="1" x14ac:dyDescent="0.2">
      <c r="A39" s="13" t="s">
        <v>315</v>
      </c>
      <c r="B39" s="10" t="s">
        <v>281</v>
      </c>
      <c r="C39" s="10" t="s">
        <v>302</v>
      </c>
      <c r="D39" s="10" t="s">
        <v>314</v>
      </c>
      <c r="E39" s="10"/>
      <c r="F39" s="14">
        <f>F40</f>
        <v>3451</v>
      </c>
    </row>
    <row r="40" spans="1:14" ht="49.5" customHeight="1" x14ac:dyDescent="0.2">
      <c r="A40" s="13" t="s">
        <v>101</v>
      </c>
      <c r="B40" s="10" t="s">
        <v>281</v>
      </c>
      <c r="C40" s="10" t="s">
        <v>302</v>
      </c>
      <c r="D40" s="10" t="s">
        <v>314</v>
      </c>
      <c r="E40" s="10" t="s">
        <v>100</v>
      </c>
      <c r="F40" s="14">
        <v>3451</v>
      </c>
      <c r="N40" s="31"/>
    </row>
    <row r="41" spans="1:14" ht="52.5" customHeight="1" x14ac:dyDescent="0.2">
      <c r="A41" s="13" t="s">
        <v>313</v>
      </c>
      <c r="B41" s="10" t="s">
        <v>281</v>
      </c>
      <c r="C41" s="10" t="s">
        <v>302</v>
      </c>
      <c r="D41" s="10" t="s">
        <v>312</v>
      </c>
      <c r="E41" s="10"/>
      <c r="F41" s="14">
        <f>F42</f>
        <v>786</v>
      </c>
    </row>
    <row r="42" spans="1:14" ht="50.25" customHeight="1" x14ac:dyDescent="0.2">
      <c r="A42" s="13" t="s">
        <v>101</v>
      </c>
      <c r="B42" s="10" t="s">
        <v>281</v>
      </c>
      <c r="C42" s="10" t="s">
        <v>302</v>
      </c>
      <c r="D42" s="10" t="s">
        <v>312</v>
      </c>
      <c r="E42" s="10" t="s">
        <v>100</v>
      </c>
      <c r="F42" s="14">
        <v>786</v>
      </c>
      <c r="N42" s="31"/>
    </row>
    <row r="43" spans="1:14" ht="38.25" customHeight="1" x14ac:dyDescent="0.2">
      <c r="A43" s="13" t="s">
        <v>311</v>
      </c>
      <c r="B43" s="10" t="s">
        <v>281</v>
      </c>
      <c r="C43" s="10" t="s">
        <v>302</v>
      </c>
      <c r="D43" s="10" t="s">
        <v>310</v>
      </c>
      <c r="E43" s="10"/>
      <c r="F43" s="14">
        <f>F44+F46+F49+F52+F55</f>
        <v>2364</v>
      </c>
    </row>
    <row r="44" spans="1:14" ht="41.25" customHeight="1" x14ac:dyDescent="0.2">
      <c r="A44" s="13" t="s">
        <v>494</v>
      </c>
      <c r="B44" s="10" t="s">
        <v>281</v>
      </c>
      <c r="C44" s="10" t="s">
        <v>302</v>
      </c>
      <c r="D44" s="10" t="s">
        <v>209</v>
      </c>
      <c r="E44" s="10"/>
      <c r="F44" s="14">
        <f>F45</f>
        <v>45</v>
      </c>
    </row>
    <row r="45" spans="1:14" ht="24" x14ac:dyDescent="0.2">
      <c r="A45" s="13" t="s">
        <v>27</v>
      </c>
      <c r="B45" s="10" t="s">
        <v>281</v>
      </c>
      <c r="C45" s="10" t="s">
        <v>302</v>
      </c>
      <c r="D45" s="10" t="s">
        <v>209</v>
      </c>
      <c r="E45" s="10" t="s">
        <v>23</v>
      </c>
      <c r="F45" s="14">
        <v>45</v>
      </c>
      <c r="N45" s="31"/>
    </row>
    <row r="46" spans="1:14" ht="36" x14ac:dyDescent="0.2">
      <c r="A46" s="13" t="s">
        <v>309</v>
      </c>
      <c r="B46" s="10" t="s">
        <v>281</v>
      </c>
      <c r="C46" s="10" t="s">
        <v>302</v>
      </c>
      <c r="D46" s="10" t="s">
        <v>308</v>
      </c>
      <c r="E46" s="10"/>
      <c r="F46" s="14">
        <f>F47+F48</f>
        <v>747</v>
      </c>
    </row>
    <row r="47" spans="1:14" ht="51" customHeight="1" x14ac:dyDescent="0.2">
      <c r="A47" s="13" t="s">
        <v>101</v>
      </c>
      <c r="B47" s="10" t="s">
        <v>281</v>
      </c>
      <c r="C47" s="10" t="s">
        <v>302</v>
      </c>
      <c r="D47" s="10" t="s">
        <v>308</v>
      </c>
      <c r="E47" s="10" t="s">
        <v>100</v>
      </c>
      <c r="F47" s="14">
        <v>719</v>
      </c>
      <c r="G47" s="2">
        <v>44</v>
      </c>
      <c r="N47" s="31"/>
    </row>
    <row r="48" spans="1:14" ht="26.25" customHeight="1" x14ac:dyDescent="0.2">
      <c r="A48" s="13" t="s">
        <v>27</v>
      </c>
      <c r="B48" s="10" t="s">
        <v>281</v>
      </c>
      <c r="C48" s="10" t="s">
        <v>302</v>
      </c>
      <c r="D48" s="10" t="s">
        <v>308</v>
      </c>
      <c r="E48" s="10" t="s">
        <v>23</v>
      </c>
      <c r="F48" s="14">
        <v>28</v>
      </c>
      <c r="G48" s="2">
        <v>6</v>
      </c>
      <c r="N48" s="31"/>
    </row>
    <row r="49" spans="1:14" ht="78" customHeight="1" x14ac:dyDescent="0.2">
      <c r="A49" s="13" t="s">
        <v>307</v>
      </c>
      <c r="B49" s="10" t="s">
        <v>281</v>
      </c>
      <c r="C49" s="10" t="s">
        <v>302</v>
      </c>
      <c r="D49" s="10" t="s">
        <v>306</v>
      </c>
      <c r="E49" s="10"/>
      <c r="F49" s="14">
        <f>F50+F51</f>
        <v>631</v>
      </c>
    </row>
    <row r="50" spans="1:14" ht="48" x14ac:dyDescent="0.2">
      <c r="A50" s="13" t="s">
        <v>101</v>
      </c>
      <c r="B50" s="10" t="s">
        <v>281</v>
      </c>
      <c r="C50" s="10" t="s">
        <v>302</v>
      </c>
      <c r="D50" s="10" t="s">
        <v>306</v>
      </c>
      <c r="E50" s="10" t="s">
        <v>100</v>
      </c>
      <c r="F50" s="14">
        <v>586</v>
      </c>
      <c r="N50" s="31"/>
    </row>
    <row r="51" spans="1:14" ht="24" customHeight="1" x14ac:dyDescent="0.2">
      <c r="A51" s="13" t="s">
        <v>27</v>
      </c>
      <c r="B51" s="10" t="s">
        <v>281</v>
      </c>
      <c r="C51" s="10" t="s">
        <v>302</v>
      </c>
      <c r="D51" s="10" t="s">
        <v>306</v>
      </c>
      <c r="E51" s="10" t="s">
        <v>23</v>
      </c>
      <c r="F51" s="14">
        <v>45</v>
      </c>
      <c r="N51" s="31"/>
    </row>
    <row r="52" spans="1:14" ht="39" customHeight="1" x14ac:dyDescent="0.2">
      <c r="A52" s="13" t="s">
        <v>495</v>
      </c>
      <c r="B52" s="10" t="s">
        <v>281</v>
      </c>
      <c r="C52" s="10" t="s">
        <v>302</v>
      </c>
      <c r="D52" s="10" t="s">
        <v>305</v>
      </c>
      <c r="E52" s="10"/>
      <c r="F52" s="14">
        <f>F53+F54</f>
        <v>858</v>
      </c>
    </row>
    <row r="53" spans="1:14" ht="48" x14ac:dyDescent="0.2">
      <c r="A53" s="13" t="s">
        <v>101</v>
      </c>
      <c r="B53" s="10" t="s">
        <v>281</v>
      </c>
      <c r="C53" s="10" t="s">
        <v>302</v>
      </c>
      <c r="D53" s="10" t="s">
        <v>305</v>
      </c>
      <c r="E53" s="10" t="s">
        <v>100</v>
      </c>
      <c r="F53" s="14">
        <v>808</v>
      </c>
      <c r="N53" s="31"/>
    </row>
    <row r="54" spans="1:14" ht="25.5" customHeight="1" x14ac:dyDescent="0.2">
      <c r="A54" s="13" t="s">
        <v>27</v>
      </c>
      <c r="B54" s="10" t="s">
        <v>281</v>
      </c>
      <c r="C54" s="10" t="s">
        <v>302</v>
      </c>
      <c r="D54" s="10" t="s">
        <v>305</v>
      </c>
      <c r="E54" s="10" t="s">
        <v>23</v>
      </c>
      <c r="F54" s="14">
        <v>50</v>
      </c>
      <c r="N54" s="31"/>
    </row>
    <row r="55" spans="1:14" ht="52.5" customHeight="1" x14ac:dyDescent="0.2">
      <c r="A55" s="13" t="s">
        <v>339</v>
      </c>
      <c r="B55" s="10" t="s">
        <v>281</v>
      </c>
      <c r="C55" s="10" t="s">
        <v>302</v>
      </c>
      <c r="D55" s="10" t="s">
        <v>304</v>
      </c>
      <c r="E55" s="10"/>
      <c r="F55" s="14">
        <f>F56</f>
        <v>83</v>
      </c>
    </row>
    <row r="56" spans="1:14" ht="25.5" customHeight="1" x14ac:dyDescent="0.2">
      <c r="A56" s="13" t="s">
        <v>27</v>
      </c>
      <c r="B56" s="10" t="s">
        <v>281</v>
      </c>
      <c r="C56" s="10" t="s">
        <v>302</v>
      </c>
      <c r="D56" s="10" t="s">
        <v>304</v>
      </c>
      <c r="E56" s="10" t="s">
        <v>23</v>
      </c>
      <c r="F56" s="14">
        <v>83</v>
      </c>
      <c r="G56" s="2">
        <v>1</v>
      </c>
      <c r="N56" s="31"/>
    </row>
    <row r="57" spans="1:14" ht="25.5" customHeight="1" x14ac:dyDescent="0.2">
      <c r="A57" s="29" t="s">
        <v>66</v>
      </c>
      <c r="B57" s="27" t="s">
        <v>281</v>
      </c>
      <c r="C57" s="27" t="s">
        <v>302</v>
      </c>
      <c r="D57" s="27" t="s">
        <v>65</v>
      </c>
      <c r="E57" s="27"/>
      <c r="F57" s="28">
        <f>F58</f>
        <v>631</v>
      </c>
    </row>
    <row r="58" spans="1:14" ht="12.75" customHeight="1" x14ac:dyDescent="0.2">
      <c r="A58" s="13" t="s">
        <v>59</v>
      </c>
      <c r="B58" s="10" t="s">
        <v>281</v>
      </c>
      <c r="C58" s="10" t="s">
        <v>302</v>
      </c>
      <c r="D58" s="10" t="s">
        <v>58</v>
      </c>
      <c r="E58" s="10"/>
      <c r="F58" s="14">
        <f>F59</f>
        <v>631</v>
      </c>
    </row>
    <row r="59" spans="1:14" ht="25.5" customHeight="1" x14ac:dyDescent="0.2">
      <c r="A59" s="37" t="s">
        <v>476</v>
      </c>
      <c r="B59" s="10" t="s">
        <v>281</v>
      </c>
      <c r="C59" s="10" t="s">
        <v>302</v>
      </c>
      <c r="D59" s="10" t="s">
        <v>303</v>
      </c>
      <c r="E59" s="10"/>
      <c r="F59" s="14">
        <f>F60</f>
        <v>631</v>
      </c>
    </row>
    <row r="60" spans="1:14" ht="51.75" customHeight="1" x14ac:dyDescent="0.2">
      <c r="A60" s="13" t="s">
        <v>493</v>
      </c>
      <c r="B60" s="10" t="s">
        <v>281</v>
      </c>
      <c r="C60" s="10" t="s">
        <v>302</v>
      </c>
      <c r="D60" s="10" t="s">
        <v>301</v>
      </c>
      <c r="E60" s="10"/>
      <c r="F60" s="14">
        <f>F61+F62</f>
        <v>631</v>
      </c>
    </row>
    <row r="61" spans="1:14" ht="51" customHeight="1" x14ac:dyDescent="0.2">
      <c r="A61" s="13" t="s">
        <v>101</v>
      </c>
      <c r="B61" s="10" t="s">
        <v>281</v>
      </c>
      <c r="C61" s="10" t="s">
        <v>302</v>
      </c>
      <c r="D61" s="10" t="s">
        <v>301</v>
      </c>
      <c r="E61" s="10" t="s">
        <v>100</v>
      </c>
      <c r="F61" s="14">
        <v>586</v>
      </c>
      <c r="N61" s="31"/>
    </row>
    <row r="62" spans="1:14" ht="25.5" customHeight="1" x14ac:dyDescent="0.2">
      <c r="A62" s="13" t="s">
        <v>27</v>
      </c>
      <c r="B62" s="10" t="s">
        <v>281</v>
      </c>
      <c r="C62" s="10" t="s">
        <v>302</v>
      </c>
      <c r="D62" s="10" t="s">
        <v>301</v>
      </c>
      <c r="E62" s="10" t="s">
        <v>23</v>
      </c>
      <c r="F62" s="14">
        <v>45</v>
      </c>
      <c r="N62" s="31"/>
    </row>
    <row r="63" spans="1:14" ht="14.25" customHeight="1" x14ac:dyDescent="0.2">
      <c r="A63" s="29" t="s">
        <v>300</v>
      </c>
      <c r="B63" s="27" t="s">
        <v>281</v>
      </c>
      <c r="C63" s="27" t="s">
        <v>299</v>
      </c>
      <c r="D63" s="27"/>
      <c r="E63" s="27"/>
      <c r="F63" s="28">
        <f>F64</f>
        <v>184</v>
      </c>
    </row>
    <row r="64" spans="1:14" ht="14.25" customHeight="1" x14ac:dyDescent="0.2">
      <c r="A64" s="29" t="s">
        <v>44</v>
      </c>
      <c r="B64" s="27" t="s">
        <v>281</v>
      </c>
      <c r="C64" s="27" t="s">
        <v>299</v>
      </c>
      <c r="D64" s="27" t="s">
        <v>45</v>
      </c>
      <c r="E64" s="27"/>
      <c r="F64" s="28">
        <f>F65</f>
        <v>184</v>
      </c>
    </row>
    <row r="65" spans="1:14" ht="14.25" customHeight="1" x14ac:dyDescent="0.2">
      <c r="A65" s="13" t="s">
        <v>44</v>
      </c>
      <c r="B65" s="10" t="s">
        <v>281</v>
      </c>
      <c r="C65" s="10" t="s">
        <v>299</v>
      </c>
      <c r="D65" s="10" t="s">
        <v>43</v>
      </c>
      <c r="E65" s="10"/>
      <c r="F65" s="14">
        <f>F66</f>
        <v>184</v>
      </c>
    </row>
    <row r="66" spans="1:14" ht="50.25" customHeight="1" x14ac:dyDescent="0.2">
      <c r="A66" s="15" t="s">
        <v>496</v>
      </c>
      <c r="B66" s="10" t="s">
        <v>281</v>
      </c>
      <c r="C66" s="10" t="s">
        <v>299</v>
      </c>
      <c r="D66" s="10" t="s">
        <v>298</v>
      </c>
      <c r="E66" s="10"/>
      <c r="F66" s="14">
        <f>F67</f>
        <v>184</v>
      </c>
    </row>
    <row r="67" spans="1:14" ht="26.25" customHeight="1" x14ac:dyDescent="0.2">
      <c r="A67" s="13" t="s">
        <v>27</v>
      </c>
      <c r="B67" s="10" t="s">
        <v>281</v>
      </c>
      <c r="C67" s="10" t="s">
        <v>299</v>
      </c>
      <c r="D67" s="10" t="s">
        <v>298</v>
      </c>
      <c r="E67" s="10" t="s">
        <v>23</v>
      </c>
      <c r="F67" s="14">
        <v>184</v>
      </c>
      <c r="N67" s="31"/>
    </row>
    <row r="68" spans="1:14" ht="37.5" customHeight="1" x14ac:dyDescent="0.2">
      <c r="A68" s="29" t="s">
        <v>297</v>
      </c>
      <c r="B68" s="27" t="s">
        <v>281</v>
      </c>
      <c r="C68" s="27" t="s">
        <v>292</v>
      </c>
      <c r="D68" s="27"/>
      <c r="E68" s="27"/>
      <c r="F68" s="28">
        <f>F69</f>
        <v>18371</v>
      </c>
    </row>
    <row r="69" spans="1:14" ht="39" customHeight="1" x14ac:dyDescent="0.2">
      <c r="A69" s="29" t="s">
        <v>11</v>
      </c>
      <c r="B69" s="27" t="s">
        <v>281</v>
      </c>
      <c r="C69" s="27" t="s">
        <v>292</v>
      </c>
      <c r="D69" s="27" t="s">
        <v>10</v>
      </c>
      <c r="E69" s="27"/>
      <c r="F69" s="28">
        <f>F70+F79</f>
        <v>18371</v>
      </c>
    </row>
    <row r="70" spans="1:14" ht="36" x14ac:dyDescent="0.2">
      <c r="A70" s="37" t="s">
        <v>477</v>
      </c>
      <c r="B70" s="10" t="s">
        <v>281</v>
      </c>
      <c r="C70" s="10" t="s">
        <v>292</v>
      </c>
      <c r="D70" s="10" t="s">
        <v>149</v>
      </c>
      <c r="E70" s="10"/>
      <c r="F70" s="14">
        <f>F71+F74+F77</f>
        <v>18323</v>
      </c>
    </row>
    <row r="71" spans="1:14" ht="24" x14ac:dyDescent="0.2">
      <c r="A71" s="13" t="s">
        <v>125</v>
      </c>
      <c r="B71" s="10" t="s">
        <v>281</v>
      </c>
      <c r="C71" s="10" t="s">
        <v>292</v>
      </c>
      <c r="D71" s="10" t="s">
        <v>147</v>
      </c>
      <c r="E71" s="10"/>
      <c r="F71" s="14">
        <f>F72+F73</f>
        <v>12249</v>
      </c>
    </row>
    <row r="72" spans="1:14" ht="51.75" customHeight="1" x14ac:dyDescent="0.2">
      <c r="A72" s="13" t="s">
        <v>101</v>
      </c>
      <c r="B72" s="10" t="s">
        <v>281</v>
      </c>
      <c r="C72" s="10" t="s">
        <v>292</v>
      </c>
      <c r="D72" s="10" t="s">
        <v>147</v>
      </c>
      <c r="E72" s="10" t="s">
        <v>100</v>
      </c>
      <c r="F72" s="14">
        <v>11865</v>
      </c>
      <c r="N72" s="31"/>
    </row>
    <row r="73" spans="1:14" ht="24" x14ac:dyDescent="0.2">
      <c r="A73" s="13" t="s">
        <v>27</v>
      </c>
      <c r="B73" s="10" t="s">
        <v>281</v>
      </c>
      <c r="C73" s="10" t="s">
        <v>292</v>
      </c>
      <c r="D73" s="10" t="s">
        <v>147</v>
      </c>
      <c r="E73" s="10" t="s">
        <v>23</v>
      </c>
      <c r="F73" s="14">
        <v>384</v>
      </c>
      <c r="N73" s="31"/>
    </row>
    <row r="74" spans="1:14" ht="77.25" customHeight="1" x14ac:dyDescent="0.2">
      <c r="A74" s="13" t="s">
        <v>296</v>
      </c>
      <c r="B74" s="10" t="s">
        <v>281</v>
      </c>
      <c r="C74" s="10" t="s">
        <v>292</v>
      </c>
      <c r="D74" s="10" t="s">
        <v>295</v>
      </c>
      <c r="E74" s="10"/>
      <c r="F74" s="14">
        <f>F75+F76</f>
        <v>5619</v>
      </c>
    </row>
    <row r="75" spans="1:14" ht="48" x14ac:dyDescent="0.2">
      <c r="A75" s="13" t="s">
        <v>101</v>
      </c>
      <c r="B75" s="10" t="s">
        <v>281</v>
      </c>
      <c r="C75" s="10" t="s">
        <v>292</v>
      </c>
      <c r="D75" s="10" t="s">
        <v>295</v>
      </c>
      <c r="E75" s="10" t="s">
        <v>100</v>
      </c>
      <c r="F75" s="14">
        <v>5579</v>
      </c>
      <c r="N75" s="31"/>
    </row>
    <row r="76" spans="1:14" ht="24" x14ac:dyDescent="0.2">
      <c r="A76" s="13" t="s">
        <v>27</v>
      </c>
      <c r="B76" s="10" t="s">
        <v>281</v>
      </c>
      <c r="C76" s="10" t="s">
        <v>292</v>
      </c>
      <c r="D76" s="10" t="s">
        <v>295</v>
      </c>
      <c r="E76" s="10" t="s">
        <v>23</v>
      </c>
      <c r="F76" s="14">
        <v>40</v>
      </c>
      <c r="N76" s="31"/>
    </row>
    <row r="77" spans="1:14" ht="48" x14ac:dyDescent="0.2">
      <c r="A77" s="13" t="s">
        <v>294</v>
      </c>
      <c r="B77" s="10" t="s">
        <v>281</v>
      </c>
      <c r="C77" s="10" t="s">
        <v>292</v>
      </c>
      <c r="D77" s="10" t="s">
        <v>293</v>
      </c>
      <c r="E77" s="10"/>
      <c r="F77" s="14">
        <f>F78</f>
        <v>455</v>
      </c>
    </row>
    <row r="78" spans="1:14" ht="24" x14ac:dyDescent="0.2">
      <c r="A78" s="13" t="s">
        <v>27</v>
      </c>
      <c r="B78" s="10" t="s">
        <v>281</v>
      </c>
      <c r="C78" s="10" t="s">
        <v>292</v>
      </c>
      <c r="D78" s="10" t="s">
        <v>293</v>
      </c>
      <c r="E78" s="10" t="s">
        <v>23</v>
      </c>
      <c r="F78" s="14">
        <v>455</v>
      </c>
      <c r="N78" s="31"/>
    </row>
    <row r="79" spans="1:14" ht="24" x14ac:dyDescent="0.2">
      <c r="A79" s="37" t="s">
        <v>475</v>
      </c>
      <c r="B79" s="10" t="s">
        <v>281</v>
      </c>
      <c r="C79" s="10" t="s">
        <v>292</v>
      </c>
      <c r="D79" s="10" t="s">
        <v>9</v>
      </c>
      <c r="E79" s="10"/>
      <c r="F79" s="14">
        <f>F80</f>
        <v>48</v>
      </c>
    </row>
    <row r="80" spans="1:14" ht="50.25" customHeight="1" x14ac:dyDescent="0.2">
      <c r="A80" s="13" t="s">
        <v>6</v>
      </c>
      <c r="B80" s="10" t="s">
        <v>281</v>
      </c>
      <c r="C80" s="10" t="s">
        <v>292</v>
      </c>
      <c r="D80" s="10" t="s">
        <v>2</v>
      </c>
      <c r="E80" s="10"/>
      <c r="F80" s="14">
        <f>F81</f>
        <v>48</v>
      </c>
    </row>
    <row r="81" spans="1:14" ht="24" x14ac:dyDescent="0.2">
      <c r="A81" s="13" t="s">
        <v>27</v>
      </c>
      <c r="B81" s="10" t="s">
        <v>281</v>
      </c>
      <c r="C81" s="10" t="s">
        <v>292</v>
      </c>
      <c r="D81" s="10" t="s">
        <v>2</v>
      </c>
      <c r="E81" s="10" t="s">
        <v>23</v>
      </c>
      <c r="F81" s="14">
        <v>48</v>
      </c>
      <c r="N81" s="31"/>
    </row>
    <row r="82" spans="1:14" x14ac:dyDescent="0.2">
      <c r="A82" s="29" t="s">
        <v>291</v>
      </c>
      <c r="B82" s="27" t="s">
        <v>281</v>
      </c>
      <c r="C82" s="27" t="s">
        <v>288</v>
      </c>
      <c r="D82" s="27"/>
      <c r="E82" s="27"/>
      <c r="F82" s="28">
        <f>F83</f>
        <v>3400</v>
      </c>
    </row>
    <row r="83" spans="1:14" ht="40.5" customHeight="1" x14ac:dyDescent="0.2">
      <c r="A83" s="29" t="s">
        <v>11</v>
      </c>
      <c r="B83" s="27" t="s">
        <v>281</v>
      </c>
      <c r="C83" s="27" t="s">
        <v>288</v>
      </c>
      <c r="D83" s="27" t="s">
        <v>10</v>
      </c>
      <c r="E83" s="27"/>
      <c r="F83" s="28">
        <f>F84</f>
        <v>3400</v>
      </c>
    </row>
    <row r="84" spans="1:14" ht="24" x14ac:dyDescent="0.2">
      <c r="A84" s="37" t="s">
        <v>478</v>
      </c>
      <c r="B84" s="10" t="s">
        <v>281</v>
      </c>
      <c r="C84" s="10" t="s">
        <v>288</v>
      </c>
      <c r="D84" s="10" t="s">
        <v>290</v>
      </c>
      <c r="E84" s="10"/>
      <c r="F84" s="14">
        <f>F85</f>
        <v>3400</v>
      </c>
    </row>
    <row r="85" spans="1:14" ht="28.5" customHeight="1" x14ac:dyDescent="0.2">
      <c r="A85" s="13" t="s">
        <v>289</v>
      </c>
      <c r="B85" s="10" t="s">
        <v>281</v>
      </c>
      <c r="C85" s="10" t="s">
        <v>288</v>
      </c>
      <c r="D85" s="10" t="s">
        <v>287</v>
      </c>
      <c r="E85" s="10"/>
      <c r="F85" s="14">
        <f>F86</f>
        <v>3400</v>
      </c>
    </row>
    <row r="86" spans="1:14" x14ac:dyDescent="0.2">
      <c r="A86" s="13" t="s">
        <v>138</v>
      </c>
      <c r="B86" s="10" t="s">
        <v>281</v>
      </c>
      <c r="C86" s="10" t="s">
        <v>288</v>
      </c>
      <c r="D86" s="10" t="s">
        <v>287</v>
      </c>
      <c r="E86" s="10" t="s">
        <v>136</v>
      </c>
      <c r="F86" s="14">
        <v>3400</v>
      </c>
      <c r="G86" s="2">
        <v>-50</v>
      </c>
      <c r="J86" s="2">
        <v>-49</v>
      </c>
      <c r="N86" s="31"/>
    </row>
    <row r="87" spans="1:14" s="32" customFormat="1" ht="15" customHeight="1" x14ac:dyDescent="0.15">
      <c r="A87" s="29" t="s">
        <v>286</v>
      </c>
      <c r="B87" s="27" t="s">
        <v>281</v>
      </c>
      <c r="C87" s="27" t="s">
        <v>280</v>
      </c>
      <c r="D87" s="27"/>
      <c r="E87" s="27"/>
      <c r="F87" s="28">
        <f>F88+F103+F97</f>
        <v>46100</v>
      </c>
    </row>
    <row r="88" spans="1:14" ht="12.75" customHeight="1" x14ac:dyDescent="0.2">
      <c r="A88" s="29" t="s">
        <v>44</v>
      </c>
      <c r="B88" s="27" t="s">
        <v>281</v>
      </c>
      <c r="C88" s="27" t="s">
        <v>280</v>
      </c>
      <c r="D88" s="27" t="s">
        <v>45</v>
      </c>
      <c r="E88" s="27"/>
      <c r="F88" s="28">
        <f>F89</f>
        <v>40280</v>
      </c>
    </row>
    <row r="89" spans="1:14" ht="12.75" customHeight="1" x14ac:dyDescent="0.2">
      <c r="A89" s="13" t="s">
        <v>44</v>
      </c>
      <c r="B89" s="10" t="s">
        <v>281</v>
      </c>
      <c r="C89" s="10" t="s">
        <v>280</v>
      </c>
      <c r="D89" s="10" t="s">
        <v>43</v>
      </c>
      <c r="E89" s="10"/>
      <c r="F89" s="14">
        <f>F90+F92+F95</f>
        <v>40280</v>
      </c>
    </row>
    <row r="90" spans="1:14" ht="24.75" customHeight="1" x14ac:dyDescent="0.2">
      <c r="A90" s="13" t="s">
        <v>102</v>
      </c>
      <c r="B90" s="10" t="s">
        <v>281</v>
      </c>
      <c r="C90" s="10" t="s">
        <v>280</v>
      </c>
      <c r="D90" s="10" t="s">
        <v>97</v>
      </c>
      <c r="E90" s="10"/>
      <c r="F90" s="14">
        <f>F91</f>
        <v>39998</v>
      </c>
    </row>
    <row r="91" spans="1:14" ht="26.25" customHeight="1" x14ac:dyDescent="0.2">
      <c r="A91" s="13" t="s">
        <v>41</v>
      </c>
      <c r="B91" s="10" t="s">
        <v>281</v>
      </c>
      <c r="C91" s="10" t="s">
        <v>280</v>
      </c>
      <c r="D91" s="10" t="s">
        <v>97</v>
      </c>
      <c r="E91" s="10" t="s">
        <v>38</v>
      </c>
      <c r="F91" s="14">
        <v>39998</v>
      </c>
      <c r="G91" s="2">
        <f>217-434</f>
        <v>-217</v>
      </c>
      <c r="N91" s="31"/>
    </row>
    <row r="92" spans="1:14" ht="15" customHeight="1" x14ac:dyDescent="0.2">
      <c r="A92" s="15" t="s">
        <v>285</v>
      </c>
      <c r="B92" s="10" t="s">
        <v>281</v>
      </c>
      <c r="C92" s="10" t="s">
        <v>280</v>
      </c>
      <c r="D92" s="10" t="s">
        <v>284</v>
      </c>
      <c r="E92" s="10"/>
      <c r="F92" s="14">
        <f>F93+F94</f>
        <v>282</v>
      </c>
    </row>
    <row r="93" spans="1:14" ht="25.5" customHeight="1" x14ac:dyDescent="0.2">
      <c r="A93" s="15" t="s">
        <v>27</v>
      </c>
      <c r="B93" s="10" t="s">
        <v>281</v>
      </c>
      <c r="C93" s="10" t="s">
        <v>280</v>
      </c>
      <c r="D93" s="10" t="s">
        <v>284</v>
      </c>
      <c r="E93" s="10" t="s">
        <v>23</v>
      </c>
      <c r="F93" s="14">
        <v>282</v>
      </c>
      <c r="G93" s="2">
        <v>11</v>
      </c>
      <c r="N93" s="31"/>
    </row>
    <row r="94" spans="1:14" ht="12" hidden="1" customHeight="1" x14ac:dyDescent="0.2">
      <c r="A94" s="13" t="s">
        <v>138</v>
      </c>
      <c r="B94" s="10" t="s">
        <v>281</v>
      </c>
      <c r="C94" s="10" t="s">
        <v>280</v>
      </c>
      <c r="D94" s="10" t="s">
        <v>284</v>
      </c>
      <c r="E94" s="10" t="s">
        <v>136</v>
      </c>
      <c r="F94" s="14"/>
      <c r="G94" s="2">
        <v>1</v>
      </c>
    </row>
    <row r="95" spans="1:14" ht="12" hidden="1" customHeight="1" x14ac:dyDescent="0.2">
      <c r="A95" s="13" t="s">
        <v>393</v>
      </c>
      <c r="B95" s="10" t="s">
        <v>281</v>
      </c>
      <c r="C95" s="10" t="s">
        <v>280</v>
      </c>
      <c r="D95" s="10" t="s">
        <v>394</v>
      </c>
      <c r="E95" s="10"/>
      <c r="F95" s="14">
        <f>F96</f>
        <v>0</v>
      </c>
    </row>
    <row r="96" spans="1:14" ht="27.75" hidden="1" customHeight="1" x14ac:dyDescent="0.2">
      <c r="A96" s="13" t="s">
        <v>27</v>
      </c>
      <c r="B96" s="10" t="s">
        <v>281</v>
      </c>
      <c r="C96" s="10" t="s">
        <v>280</v>
      </c>
      <c r="D96" s="10" t="s">
        <v>394</v>
      </c>
      <c r="E96" s="10" t="s">
        <v>23</v>
      </c>
      <c r="F96" s="14"/>
      <c r="G96" s="2">
        <v>604</v>
      </c>
    </row>
    <row r="97" spans="1:14" ht="24" x14ac:dyDescent="0.2">
      <c r="A97" s="29" t="s">
        <v>536</v>
      </c>
      <c r="B97" s="27" t="s">
        <v>281</v>
      </c>
      <c r="C97" s="27" t="s">
        <v>280</v>
      </c>
      <c r="D97" s="27" t="s">
        <v>266</v>
      </c>
      <c r="E97" s="27"/>
      <c r="F97" s="28">
        <f>F98</f>
        <v>420</v>
      </c>
    </row>
    <row r="98" spans="1:14" ht="24" x14ac:dyDescent="0.2">
      <c r="A98" s="37" t="s">
        <v>479</v>
      </c>
      <c r="B98" s="10" t="s">
        <v>281</v>
      </c>
      <c r="C98" s="10" t="s">
        <v>280</v>
      </c>
      <c r="D98" s="10" t="s">
        <v>265</v>
      </c>
      <c r="E98" s="10"/>
      <c r="F98" s="14">
        <f>F99+F101</f>
        <v>420</v>
      </c>
    </row>
    <row r="99" spans="1:14" ht="36" x14ac:dyDescent="0.2">
      <c r="A99" s="13" t="s">
        <v>338</v>
      </c>
      <c r="B99" s="10" t="s">
        <v>281</v>
      </c>
      <c r="C99" s="10" t="s">
        <v>280</v>
      </c>
      <c r="D99" s="10" t="s">
        <v>264</v>
      </c>
      <c r="E99" s="10"/>
      <c r="F99" s="14">
        <f>F100</f>
        <v>20</v>
      </c>
    </row>
    <row r="100" spans="1:14" x14ac:dyDescent="0.2">
      <c r="A100" s="13" t="s">
        <v>5</v>
      </c>
      <c r="B100" s="10" t="s">
        <v>281</v>
      </c>
      <c r="C100" s="10" t="s">
        <v>280</v>
      </c>
      <c r="D100" s="10" t="s">
        <v>264</v>
      </c>
      <c r="E100" s="10" t="s">
        <v>1</v>
      </c>
      <c r="F100" s="14">
        <v>20</v>
      </c>
      <c r="G100" s="2">
        <v>210</v>
      </c>
      <c r="N100" s="31"/>
    </row>
    <row r="101" spans="1:14" x14ac:dyDescent="0.2">
      <c r="A101" s="13" t="s">
        <v>345</v>
      </c>
      <c r="B101" s="10" t="s">
        <v>281</v>
      </c>
      <c r="C101" s="10" t="s">
        <v>280</v>
      </c>
      <c r="D101" s="10" t="s">
        <v>346</v>
      </c>
      <c r="E101" s="10"/>
      <c r="F101" s="14">
        <f>F102</f>
        <v>400</v>
      </c>
    </row>
    <row r="102" spans="1:14" ht="24" x14ac:dyDescent="0.2">
      <c r="A102" s="13" t="s">
        <v>41</v>
      </c>
      <c r="B102" s="10" t="s">
        <v>281</v>
      </c>
      <c r="C102" s="10" t="s">
        <v>280</v>
      </c>
      <c r="D102" s="10" t="s">
        <v>346</v>
      </c>
      <c r="E102" s="10" t="s">
        <v>38</v>
      </c>
      <c r="F102" s="14">
        <v>400</v>
      </c>
      <c r="G102" s="2">
        <v>200</v>
      </c>
      <c r="N102" s="31"/>
    </row>
    <row r="103" spans="1:14" ht="36.75" customHeight="1" x14ac:dyDescent="0.2">
      <c r="A103" s="29" t="s">
        <v>11</v>
      </c>
      <c r="B103" s="27" t="s">
        <v>281</v>
      </c>
      <c r="C103" s="27" t="s">
        <v>280</v>
      </c>
      <c r="D103" s="27" t="s">
        <v>10</v>
      </c>
      <c r="E103" s="27"/>
      <c r="F103" s="28">
        <f>F104</f>
        <v>5400</v>
      </c>
    </row>
    <row r="104" spans="1:14" ht="36" x14ac:dyDescent="0.2">
      <c r="A104" s="37" t="s">
        <v>480</v>
      </c>
      <c r="B104" s="10" t="s">
        <v>281</v>
      </c>
      <c r="C104" s="10" t="s">
        <v>280</v>
      </c>
      <c r="D104" s="10" t="s">
        <v>283</v>
      </c>
      <c r="E104" s="10"/>
      <c r="F104" s="14">
        <f>F105</f>
        <v>5400</v>
      </c>
    </row>
    <row r="105" spans="1:14" ht="24" x14ac:dyDescent="0.2">
      <c r="A105" s="13" t="s">
        <v>282</v>
      </c>
      <c r="B105" s="10" t="s">
        <v>281</v>
      </c>
      <c r="C105" s="10" t="s">
        <v>280</v>
      </c>
      <c r="D105" s="10" t="s">
        <v>279</v>
      </c>
      <c r="E105" s="10"/>
      <c r="F105" s="14">
        <f>F106</f>
        <v>5400</v>
      </c>
    </row>
    <row r="106" spans="1:14" x14ac:dyDescent="0.2">
      <c r="A106" s="13" t="s">
        <v>138</v>
      </c>
      <c r="B106" s="10" t="s">
        <v>281</v>
      </c>
      <c r="C106" s="10" t="s">
        <v>280</v>
      </c>
      <c r="D106" s="10" t="s">
        <v>279</v>
      </c>
      <c r="E106" s="10" t="s">
        <v>136</v>
      </c>
      <c r="F106" s="14">
        <f>400+5000</f>
        <v>5400</v>
      </c>
      <c r="N106" s="31"/>
    </row>
    <row r="107" spans="1:14" ht="12" customHeight="1" x14ac:dyDescent="0.2">
      <c r="A107" s="29" t="s">
        <v>278</v>
      </c>
      <c r="B107" s="27" t="s">
        <v>276</v>
      </c>
      <c r="C107" s="27"/>
      <c r="D107" s="27"/>
      <c r="E107" s="27"/>
      <c r="F107" s="28">
        <f>F108</f>
        <v>15</v>
      </c>
    </row>
    <row r="108" spans="1:14" ht="14.25" customHeight="1" x14ac:dyDescent="0.2">
      <c r="A108" s="29" t="s">
        <v>277</v>
      </c>
      <c r="B108" s="27" t="s">
        <v>276</v>
      </c>
      <c r="C108" s="27" t="s">
        <v>275</v>
      </c>
      <c r="D108" s="27"/>
      <c r="E108" s="27"/>
      <c r="F108" s="28">
        <f>F109</f>
        <v>15</v>
      </c>
    </row>
    <row r="109" spans="1:14" ht="13.5" customHeight="1" x14ac:dyDescent="0.2">
      <c r="A109" s="29" t="s">
        <v>44</v>
      </c>
      <c r="B109" s="27" t="s">
        <v>276</v>
      </c>
      <c r="C109" s="27" t="s">
        <v>275</v>
      </c>
      <c r="D109" s="27" t="s">
        <v>45</v>
      </c>
      <c r="E109" s="27"/>
      <c r="F109" s="28">
        <f>F110</f>
        <v>15</v>
      </c>
    </row>
    <row r="110" spans="1:14" ht="13.5" customHeight="1" x14ac:dyDescent="0.2">
      <c r="A110" s="13" t="s">
        <v>44</v>
      </c>
      <c r="B110" s="10" t="s">
        <v>276</v>
      </c>
      <c r="C110" s="10" t="s">
        <v>275</v>
      </c>
      <c r="D110" s="10" t="s">
        <v>43</v>
      </c>
      <c r="E110" s="10"/>
      <c r="F110" s="14">
        <f>F111</f>
        <v>15</v>
      </c>
    </row>
    <row r="111" spans="1:14" ht="16.5" customHeight="1" x14ac:dyDescent="0.2">
      <c r="A111" s="13" t="s">
        <v>542</v>
      </c>
      <c r="B111" s="10" t="s">
        <v>276</v>
      </c>
      <c r="C111" s="10" t="s">
        <v>275</v>
      </c>
      <c r="D111" s="10" t="s">
        <v>274</v>
      </c>
      <c r="E111" s="10"/>
      <c r="F111" s="14">
        <f>F112</f>
        <v>15</v>
      </c>
    </row>
    <row r="112" spans="1:14" ht="23.25" customHeight="1" x14ac:dyDescent="0.2">
      <c r="A112" s="13" t="s">
        <v>27</v>
      </c>
      <c r="B112" s="10" t="s">
        <v>276</v>
      </c>
      <c r="C112" s="10" t="s">
        <v>275</v>
      </c>
      <c r="D112" s="10" t="s">
        <v>274</v>
      </c>
      <c r="E112" s="10" t="s">
        <v>23</v>
      </c>
      <c r="F112" s="14">
        <v>15</v>
      </c>
      <c r="N112" s="31"/>
    </row>
    <row r="113" spans="1:14" ht="24" x14ac:dyDescent="0.2">
      <c r="A113" s="29" t="s">
        <v>273</v>
      </c>
      <c r="B113" s="27" t="s">
        <v>263</v>
      </c>
      <c r="C113" s="27"/>
      <c r="D113" s="27"/>
      <c r="E113" s="27"/>
      <c r="F113" s="28">
        <f>F123+F114</f>
        <v>2811</v>
      </c>
    </row>
    <row r="114" spans="1:14" x14ac:dyDescent="0.2">
      <c r="A114" s="29" t="s">
        <v>341</v>
      </c>
      <c r="B114" s="27" t="s">
        <v>263</v>
      </c>
      <c r="C114" s="27" t="s">
        <v>342</v>
      </c>
      <c r="D114" s="27"/>
      <c r="E114" s="27"/>
      <c r="F114" s="28">
        <f>F115+F119</f>
        <v>50</v>
      </c>
    </row>
    <row r="115" spans="1:14" x14ac:dyDescent="0.2">
      <c r="A115" s="29" t="s">
        <v>44</v>
      </c>
      <c r="B115" s="27" t="s">
        <v>263</v>
      </c>
      <c r="C115" s="27" t="s">
        <v>342</v>
      </c>
      <c r="D115" s="27" t="s">
        <v>45</v>
      </c>
      <c r="E115" s="27"/>
      <c r="F115" s="14">
        <f>F116</f>
        <v>50</v>
      </c>
    </row>
    <row r="116" spans="1:14" x14ac:dyDescent="0.2">
      <c r="A116" s="13" t="s">
        <v>44</v>
      </c>
      <c r="B116" s="10" t="s">
        <v>263</v>
      </c>
      <c r="C116" s="10" t="s">
        <v>342</v>
      </c>
      <c r="D116" s="10" t="s">
        <v>43</v>
      </c>
      <c r="E116" s="10"/>
      <c r="F116" s="14">
        <f>F117</f>
        <v>50</v>
      </c>
    </row>
    <row r="117" spans="1:14" x14ac:dyDescent="0.2">
      <c r="A117" s="13" t="s">
        <v>269</v>
      </c>
      <c r="B117" s="10" t="s">
        <v>263</v>
      </c>
      <c r="C117" s="10" t="s">
        <v>342</v>
      </c>
      <c r="D117" s="10" t="s">
        <v>268</v>
      </c>
      <c r="E117" s="10"/>
      <c r="F117" s="14">
        <f>F118</f>
        <v>50</v>
      </c>
    </row>
    <row r="118" spans="1:14" ht="24" x14ac:dyDescent="0.2">
      <c r="A118" s="13" t="s">
        <v>27</v>
      </c>
      <c r="B118" s="10" t="s">
        <v>263</v>
      </c>
      <c r="C118" s="10" t="s">
        <v>342</v>
      </c>
      <c r="D118" s="10" t="s">
        <v>268</v>
      </c>
      <c r="E118" s="10" t="s">
        <v>23</v>
      </c>
      <c r="F118" s="14">
        <v>50</v>
      </c>
      <c r="N118" s="31"/>
    </row>
    <row r="119" spans="1:14" ht="40.5" hidden="1" customHeight="1" x14ac:dyDescent="0.2">
      <c r="A119" s="29" t="s">
        <v>11</v>
      </c>
      <c r="B119" s="27" t="s">
        <v>263</v>
      </c>
      <c r="C119" s="27" t="s">
        <v>342</v>
      </c>
      <c r="D119" s="27" t="s">
        <v>10</v>
      </c>
      <c r="E119" s="27"/>
      <c r="F119" s="28">
        <f>F120</f>
        <v>0</v>
      </c>
    </row>
    <row r="120" spans="1:14" ht="24" hidden="1" x14ac:dyDescent="0.2">
      <c r="A120" s="37" t="s">
        <v>478</v>
      </c>
      <c r="B120" s="10" t="s">
        <v>263</v>
      </c>
      <c r="C120" s="10" t="s">
        <v>342</v>
      </c>
      <c r="D120" s="10" t="s">
        <v>290</v>
      </c>
      <c r="E120" s="10"/>
      <c r="F120" s="14">
        <f>F121</f>
        <v>0</v>
      </c>
    </row>
    <row r="121" spans="1:14" ht="28.5" hidden="1" customHeight="1" x14ac:dyDescent="0.2">
      <c r="A121" s="13" t="s">
        <v>289</v>
      </c>
      <c r="B121" s="10" t="s">
        <v>263</v>
      </c>
      <c r="C121" s="10" t="s">
        <v>342</v>
      </c>
      <c r="D121" s="10" t="s">
        <v>287</v>
      </c>
      <c r="E121" s="10"/>
      <c r="F121" s="14">
        <f>F122</f>
        <v>0</v>
      </c>
    </row>
    <row r="122" spans="1:14" hidden="1" x14ac:dyDescent="0.2">
      <c r="A122" s="13" t="s">
        <v>5</v>
      </c>
      <c r="B122" s="10" t="s">
        <v>263</v>
      </c>
      <c r="C122" s="10" t="s">
        <v>342</v>
      </c>
      <c r="D122" s="10" t="s">
        <v>287</v>
      </c>
      <c r="E122" s="10" t="s">
        <v>1</v>
      </c>
      <c r="F122" s="14"/>
    </row>
    <row r="123" spans="1:14" ht="36" x14ac:dyDescent="0.2">
      <c r="A123" s="29" t="s">
        <v>272</v>
      </c>
      <c r="B123" s="27" t="s">
        <v>263</v>
      </c>
      <c r="C123" s="27" t="s">
        <v>262</v>
      </c>
      <c r="D123" s="27"/>
      <c r="E123" s="27"/>
      <c r="F123" s="28">
        <f>F124+F134+F140</f>
        <v>2761</v>
      </c>
    </row>
    <row r="124" spans="1:14" ht="15" customHeight="1" x14ac:dyDescent="0.2">
      <c r="A124" s="29" t="s">
        <v>44</v>
      </c>
      <c r="B124" s="27" t="s">
        <v>263</v>
      </c>
      <c r="C124" s="27" t="s">
        <v>262</v>
      </c>
      <c r="D124" s="27" t="s">
        <v>45</v>
      </c>
      <c r="E124" s="27"/>
      <c r="F124" s="28">
        <f>F125</f>
        <v>1200</v>
      </c>
    </row>
    <row r="125" spans="1:14" x14ac:dyDescent="0.2">
      <c r="A125" s="13" t="s">
        <v>44</v>
      </c>
      <c r="B125" s="10" t="s">
        <v>263</v>
      </c>
      <c r="C125" s="10" t="s">
        <v>262</v>
      </c>
      <c r="D125" s="10" t="s">
        <v>43</v>
      </c>
      <c r="E125" s="10"/>
      <c r="F125" s="14">
        <f>F126+F128+F130+F132</f>
        <v>1200</v>
      </c>
    </row>
    <row r="126" spans="1:14" ht="24" x14ac:dyDescent="0.2">
      <c r="A126" s="13" t="s">
        <v>271</v>
      </c>
      <c r="B126" s="10" t="s">
        <v>263</v>
      </c>
      <c r="C126" s="10" t="s">
        <v>262</v>
      </c>
      <c r="D126" s="10" t="s">
        <v>270</v>
      </c>
      <c r="E126" s="10"/>
      <c r="F126" s="14">
        <f>F127</f>
        <v>300</v>
      </c>
    </row>
    <row r="127" spans="1:14" ht="24" customHeight="1" x14ac:dyDescent="0.2">
      <c r="A127" s="13" t="s">
        <v>27</v>
      </c>
      <c r="B127" s="10" t="s">
        <v>263</v>
      </c>
      <c r="C127" s="10" t="s">
        <v>262</v>
      </c>
      <c r="D127" s="10" t="s">
        <v>270</v>
      </c>
      <c r="E127" s="10" t="s">
        <v>23</v>
      </c>
      <c r="F127" s="14">
        <v>300</v>
      </c>
      <c r="N127" s="31"/>
    </row>
    <row r="128" spans="1:14" hidden="1" x14ac:dyDescent="0.2">
      <c r="A128" s="13" t="s">
        <v>269</v>
      </c>
      <c r="B128" s="10" t="s">
        <v>263</v>
      </c>
      <c r="C128" s="10" t="s">
        <v>262</v>
      </c>
      <c r="D128" s="10" t="s">
        <v>268</v>
      </c>
      <c r="E128" s="10"/>
      <c r="F128" s="14">
        <f>F129</f>
        <v>0</v>
      </c>
    </row>
    <row r="129" spans="1:14" ht="24" hidden="1" x14ac:dyDescent="0.2">
      <c r="A129" s="13" t="s">
        <v>27</v>
      </c>
      <c r="B129" s="10" t="s">
        <v>263</v>
      </c>
      <c r="C129" s="10" t="s">
        <v>262</v>
      </c>
      <c r="D129" s="10" t="s">
        <v>268</v>
      </c>
      <c r="E129" s="10" t="s">
        <v>23</v>
      </c>
      <c r="F129" s="14">
        <f>50-50</f>
        <v>0</v>
      </c>
    </row>
    <row r="130" spans="1:14" ht="36" x14ac:dyDescent="0.2">
      <c r="A130" s="13" t="s">
        <v>343</v>
      </c>
      <c r="B130" s="10" t="s">
        <v>263</v>
      </c>
      <c r="C130" s="10" t="s">
        <v>262</v>
      </c>
      <c r="D130" s="10" t="s">
        <v>344</v>
      </c>
      <c r="E130" s="10"/>
      <c r="F130" s="14">
        <f>F131</f>
        <v>900</v>
      </c>
    </row>
    <row r="131" spans="1:14" ht="24" x14ac:dyDescent="0.2">
      <c r="A131" s="13" t="s">
        <v>27</v>
      </c>
      <c r="B131" s="10" t="s">
        <v>263</v>
      </c>
      <c r="C131" s="10" t="s">
        <v>262</v>
      </c>
      <c r="D131" s="10" t="s">
        <v>344</v>
      </c>
      <c r="E131" s="10" t="s">
        <v>23</v>
      </c>
      <c r="F131" s="14">
        <v>900</v>
      </c>
      <c r="N131" s="31"/>
    </row>
    <row r="132" spans="1:14" ht="60" hidden="1" x14ac:dyDescent="0.2">
      <c r="A132" s="7" t="s">
        <v>434</v>
      </c>
      <c r="B132" s="10" t="s">
        <v>263</v>
      </c>
      <c r="C132" s="10" t="s">
        <v>262</v>
      </c>
      <c r="D132" s="10" t="s">
        <v>435</v>
      </c>
      <c r="E132" s="10"/>
      <c r="F132" s="14">
        <f>F133</f>
        <v>0</v>
      </c>
    </row>
    <row r="133" spans="1:14" ht="24" hidden="1" x14ac:dyDescent="0.2">
      <c r="A133" s="13" t="s">
        <v>27</v>
      </c>
      <c r="B133" s="10" t="s">
        <v>263</v>
      </c>
      <c r="C133" s="10" t="s">
        <v>262</v>
      </c>
      <c r="D133" s="10" t="s">
        <v>435</v>
      </c>
      <c r="E133" s="10" t="s">
        <v>23</v>
      </c>
      <c r="F133" s="14"/>
    </row>
    <row r="134" spans="1:14" ht="24" x14ac:dyDescent="0.2">
      <c r="A134" s="29" t="s">
        <v>536</v>
      </c>
      <c r="B134" s="27" t="s">
        <v>263</v>
      </c>
      <c r="C134" s="27" t="s">
        <v>262</v>
      </c>
      <c r="D134" s="27" t="s">
        <v>266</v>
      </c>
      <c r="E134" s="27"/>
      <c r="F134" s="28">
        <f>F135</f>
        <v>1561</v>
      </c>
    </row>
    <row r="135" spans="1:14" ht="24" x14ac:dyDescent="0.2">
      <c r="A135" s="37" t="s">
        <v>479</v>
      </c>
      <c r="B135" s="10" t="s">
        <v>263</v>
      </c>
      <c r="C135" s="10" t="s">
        <v>262</v>
      </c>
      <c r="D135" s="10" t="s">
        <v>265</v>
      </c>
      <c r="E135" s="10"/>
      <c r="F135" s="14">
        <f>F136+F138</f>
        <v>1561</v>
      </c>
    </row>
    <row r="136" spans="1:14" ht="36" hidden="1" x14ac:dyDescent="0.2">
      <c r="A136" s="13" t="s">
        <v>338</v>
      </c>
      <c r="B136" s="10" t="s">
        <v>263</v>
      </c>
      <c r="C136" s="10" t="s">
        <v>262</v>
      </c>
      <c r="D136" s="10" t="s">
        <v>264</v>
      </c>
      <c r="E136" s="10"/>
      <c r="F136" s="14">
        <f>F137</f>
        <v>0</v>
      </c>
    </row>
    <row r="137" spans="1:14" hidden="1" x14ac:dyDescent="0.2">
      <c r="A137" s="13" t="s">
        <v>5</v>
      </c>
      <c r="B137" s="10" t="s">
        <v>263</v>
      </c>
      <c r="C137" s="10" t="s">
        <v>262</v>
      </c>
      <c r="D137" s="10" t="s">
        <v>264</v>
      </c>
      <c r="E137" s="10" t="s">
        <v>1</v>
      </c>
      <c r="F137" s="14">
        <f>20+190-210</f>
        <v>0</v>
      </c>
      <c r="G137" s="2">
        <v>-210</v>
      </c>
    </row>
    <row r="138" spans="1:14" ht="38.25" customHeight="1" x14ac:dyDescent="0.2">
      <c r="A138" s="13" t="s">
        <v>497</v>
      </c>
      <c r="B138" s="10" t="s">
        <v>263</v>
      </c>
      <c r="C138" s="10" t="s">
        <v>262</v>
      </c>
      <c r="D138" s="10" t="s">
        <v>261</v>
      </c>
      <c r="E138" s="10"/>
      <c r="F138" s="14">
        <f>F139</f>
        <v>1561</v>
      </c>
    </row>
    <row r="139" spans="1:14" x14ac:dyDescent="0.2">
      <c r="A139" s="13" t="s">
        <v>5</v>
      </c>
      <c r="B139" s="10" t="s">
        <v>263</v>
      </c>
      <c r="C139" s="10" t="s">
        <v>262</v>
      </c>
      <c r="D139" s="10" t="s">
        <v>261</v>
      </c>
      <c r="E139" s="10" t="s">
        <v>1</v>
      </c>
      <c r="F139" s="14">
        <v>1561</v>
      </c>
      <c r="N139" s="31"/>
    </row>
    <row r="140" spans="1:14" ht="40.5" hidden="1" customHeight="1" x14ac:dyDescent="0.2">
      <c r="A140" s="29" t="s">
        <v>11</v>
      </c>
      <c r="B140" s="27" t="s">
        <v>263</v>
      </c>
      <c r="C140" s="27" t="s">
        <v>262</v>
      </c>
      <c r="D140" s="27" t="s">
        <v>10</v>
      </c>
      <c r="E140" s="27"/>
      <c r="F140" s="28">
        <f>F141</f>
        <v>0</v>
      </c>
    </row>
    <row r="141" spans="1:14" ht="24" hidden="1" x14ac:dyDescent="0.2">
      <c r="A141" s="37" t="s">
        <v>478</v>
      </c>
      <c r="B141" s="10" t="s">
        <v>263</v>
      </c>
      <c r="C141" s="10" t="s">
        <v>262</v>
      </c>
      <c r="D141" s="10" t="s">
        <v>290</v>
      </c>
      <c r="E141" s="10"/>
      <c r="F141" s="14">
        <f>F142</f>
        <v>0</v>
      </c>
    </row>
    <row r="142" spans="1:14" ht="28.5" hidden="1" customHeight="1" x14ac:dyDescent="0.2">
      <c r="A142" s="13" t="s">
        <v>289</v>
      </c>
      <c r="B142" s="10" t="s">
        <v>263</v>
      </c>
      <c r="C142" s="10" t="s">
        <v>262</v>
      </c>
      <c r="D142" s="10" t="s">
        <v>287</v>
      </c>
      <c r="E142" s="10"/>
      <c r="F142" s="14">
        <f>F143+F144</f>
        <v>0</v>
      </c>
    </row>
    <row r="143" spans="1:14" ht="28.5" hidden="1" customHeight="1" x14ac:dyDescent="0.2">
      <c r="A143" s="13" t="s">
        <v>27</v>
      </c>
      <c r="B143" s="10" t="s">
        <v>263</v>
      </c>
      <c r="C143" s="10" t="s">
        <v>262</v>
      </c>
      <c r="D143" s="10" t="s">
        <v>287</v>
      </c>
      <c r="E143" s="10" t="s">
        <v>23</v>
      </c>
      <c r="F143" s="14"/>
    </row>
    <row r="144" spans="1:14" hidden="1" x14ac:dyDescent="0.2">
      <c r="A144" s="13" t="s">
        <v>5</v>
      </c>
      <c r="B144" s="10" t="s">
        <v>263</v>
      </c>
      <c r="C144" s="10" t="s">
        <v>262</v>
      </c>
      <c r="D144" s="10" t="s">
        <v>287</v>
      </c>
      <c r="E144" s="10" t="s">
        <v>1</v>
      </c>
      <c r="F144" s="36"/>
      <c r="G144" s="2">
        <v>50</v>
      </c>
    </row>
    <row r="145" spans="1:14" ht="14.25" customHeight="1" x14ac:dyDescent="0.2">
      <c r="A145" s="29" t="s">
        <v>260</v>
      </c>
      <c r="B145" s="27" t="s">
        <v>218</v>
      </c>
      <c r="C145" s="27"/>
      <c r="D145" s="27"/>
      <c r="E145" s="27"/>
      <c r="F145" s="28">
        <f>F146+F155+F172+F229+F167</f>
        <v>53357</v>
      </c>
    </row>
    <row r="146" spans="1:14" ht="14.25" customHeight="1" x14ac:dyDescent="0.2">
      <c r="A146" s="29" t="s">
        <v>259</v>
      </c>
      <c r="B146" s="27" t="s">
        <v>218</v>
      </c>
      <c r="C146" s="27" t="s">
        <v>253</v>
      </c>
      <c r="D146" s="27"/>
      <c r="E146" s="27"/>
      <c r="F146" s="28">
        <f>F147+F151</f>
        <v>639</v>
      </c>
    </row>
    <row r="147" spans="1:14" ht="15" customHeight="1" x14ac:dyDescent="0.2">
      <c r="A147" s="29" t="s">
        <v>44</v>
      </c>
      <c r="B147" s="27" t="s">
        <v>218</v>
      </c>
      <c r="C147" s="27" t="s">
        <v>253</v>
      </c>
      <c r="D147" s="27" t="s">
        <v>45</v>
      </c>
      <c r="E147" s="27"/>
      <c r="F147" s="28">
        <f>F148</f>
        <v>534</v>
      </c>
    </row>
    <row r="148" spans="1:14" ht="15.75" customHeight="1" x14ac:dyDescent="0.2">
      <c r="A148" s="13" t="s">
        <v>44</v>
      </c>
      <c r="B148" s="10" t="s">
        <v>218</v>
      </c>
      <c r="C148" s="10" t="s">
        <v>253</v>
      </c>
      <c r="D148" s="10" t="s">
        <v>43</v>
      </c>
      <c r="E148" s="10"/>
      <c r="F148" s="14">
        <f>F149</f>
        <v>534</v>
      </c>
    </row>
    <row r="149" spans="1:14" ht="51.75" customHeight="1" x14ac:dyDescent="0.2">
      <c r="A149" s="13" t="s">
        <v>258</v>
      </c>
      <c r="B149" s="10" t="s">
        <v>218</v>
      </c>
      <c r="C149" s="10" t="s">
        <v>253</v>
      </c>
      <c r="D149" s="10" t="s">
        <v>257</v>
      </c>
      <c r="E149" s="10"/>
      <c r="F149" s="14">
        <f>F150</f>
        <v>534</v>
      </c>
    </row>
    <row r="150" spans="1:14" ht="24" customHeight="1" x14ac:dyDescent="0.2">
      <c r="A150" s="13" t="s">
        <v>27</v>
      </c>
      <c r="B150" s="10" t="s">
        <v>218</v>
      </c>
      <c r="C150" s="10" t="s">
        <v>253</v>
      </c>
      <c r="D150" s="10" t="s">
        <v>257</v>
      </c>
      <c r="E150" s="10" t="s">
        <v>23</v>
      </c>
      <c r="F150" s="14">
        <v>534</v>
      </c>
      <c r="N150" s="31"/>
    </row>
    <row r="151" spans="1:14" ht="36" x14ac:dyDescent="0.2">
      <c r="A151" s="29" t="s">
        <v>537</v>
      </c>
      <c r="B151" s="27" t="s">
        <v>218</v>
      </c>
      <c r="C151" s="27" t="s">
        <v>253</v>
      </c>
      <c r="D151" s="27" t="s">
        <v>256</v>
      </c>
      <c r="E151" s="27"/>
      <c r="F151" s="28">
        <f>F152</f>
        <v>105</v>
      </c>
    </row>
    <row r="152" spans="1:14" ht="35.25" customHeight="1" x14ac:dyDescent="0.2">
      <c r="A152" s="37" t="s">
        <v>466</v>
      </c>
      <c r="B152" s="10" t="s">
        <v>218</v>
      </c>
      <c r="C152" s="10" t="s">
        <v>253</v>
      </c>
      <c r="D152" s="10" t="s">
        <v>255</v>
      </c>
      <c r="E152" s="10"/>
      <c r="F152" s="14">
        <f>F153</f>
        <v>105</v>
      </c>
    </row>
    <row r="153" spans="1:14" x14ac:dyDescent="0.2">
      <c r="A153" s="13" t="s">
        <v>254</v>
      </c>
      <c r="B153" s="10" t="s">
        <v>218</v>
      </c>
      <c r="C153" s="10" t="s">
        <v>253</v>
      </c>
      <c r="D153" s="10" t="s">
        <v>252</v>
      </c>
      <c r="E153" s="10"/>
      <c r="F153" s="14">
        <f>F154</f>
        <v>105</v>
      </c>
    </row>
    <row r="154" spans="1:14" ht="24" x14ac:dyDescent="0.2">
      <c r="A154" s="13" t="s">
        <v>27</v>
      </c>
      <c r="B154" s="10" t="s">
        <v>218</v>
      </c>
      <c r="C154" s="10" t="s">
        <v>253</v>
      </c>
      <c r="D154" s="10" t="s">
        <v>252</v>
      </c>
      <c r="E154" s="10" t="s">
        <v>23</v>
      </c>
      <c r="F154" s="14">
        <v>105</v>
      </c>
      <c r="N154" s="31"/>
    </row>
    <row r="155" spans="1:14" s="32" customFormat="1" x14ac:dyDescent="0.15">
      <c r="A155" s="29" t="s">
        <v>251</v>
      </c>
      <c r="B155" s="27" t="s">
        <v>218</v>
      </c>
      <c r="C155" s="27" t="s">
        <v>249</v>
      </c>
      <c r="D155" s="27"/>
      <c r="E155" s="27"/>
      <c r="F155" s="28">
        <f>F156+F162</f>
        <v>250</v>
      </c>
    </row>
    <row r="156" spans="1:14" x14ac:dyDescent="0.2">
      <c r="A156" s="29" t="s">
        <v>44</v>
      </c>
      <c r="B156" s="27" t="s">
        <v>218</v>
      </c>
      <c r="C156" s="27" t="s">
        <v>249</v>
      </c>
      <c r="D156" s="27" t="s">
        <v>45</v>
      </c>
      <c r="E156" s="27"/>
      <c r="F156" s="28">
        <f>F157</f>
        <v>50</v>
      </c>
    </row>
    <row r="157" spans="1:14" x14ac:dyDescent="0.2">
      <c r="A157" s="13" t="s">
        <v>44</v>
      </c>
      <c r="B157" s="10" t="s">
        <v>218</v>
      </c>
      <c r="C157" s="10" t="s">
        <v>249</v>
      </c>
      <c r="D157" s="10" t="s">
        <v>43</v>
      </c>
      <c r="E157" s="10"/>
      <c r="F157" s="14">
        <f>F160+F158</f>
        <v>50</v>
      </c>
    </row>
    <row r="158" spans="1:14" ht="24" hidden="1" x14ac:dyDescent="0.2">
      <c r="A158" s="13" t="s">
        <v>395</v>
      </c>
      <c r="B158" s="10" t="s">
        <v>218</v>
      </c>
      <c r="C158" s="10" t="s">
        <v>249</v>
      </c>
      <c r="D158" s="10" t="s">
        <v>396</v>
      </c>
      <c r="E158" s="10"/>
      <c r="F158" s="14">
        <f>F159</f>
        <v>0</v>
      </c>
    </row>
    <row r="159" spans="1:14" ht="24" hidden="1" x14ac:dyDescent="0.2">
      <c r="A159" s="13" t="s">
        <v>27</v>
      </c>
      <c r="B159" s="10" t="s">
        <v>218</v>
      </c>
      <c r="C159" s="10" t="s">
        <v>249</v>
      </c>
      <c r="D159" s="10" t="s">
        <v>396</v>
      </c>
      <c r="E159" s="10" t="s">
        <v>23</v>
      </c>
      <c r="F159" s="14"/>
      <c r="G159" s="2">
        <v>8172</v>
      </c>
    </row>
    <row r="160" spans="1:14" ht="27" customHeight="1" x14ac:dyDescent="0.2">
      <c r="A160" s="13" t="s">
        <v>250</v>
      </c>
      <c r="B160" s="10" t="s">
        <v>218</v>
      </c>
      <c r="C160" s="10" t="s">
        <v>249</v>
      </c>
      <c r="D160" s="10" t="s">
        <v>248</v>
      </c>
      <c r="E160" s="10"/>
      <c r="F160" s="14">
        <f>F161</f>
        <v>50</v>
      </c>
    </row>
    <row r="161" spans="1:14" ht="24" x14ac:dyDescent="0.2">
      <c r="A161" s="13" t="s">
        <v>27</v>
      </c>
      <c r="B161" s="10" t="s">
        <v>218</v>
      </c>
      <c r="C161" s="10" t="s">
        <v>249</v>
      </c>
      <c r="D161" s="10" t="s">
        <v>248</v>
      </c>
      <c r="E161" s="10" t="s">
        <v>23</v>
      </c>
      <c r="F161" s="14">
        <v>50</v>
      </c>
      <c r="N161" s="31"/>
    </row>
    <row r="162" spans="1:14" ht="24" x14ac:dyDescent="0.2">
      <c r="A162" s="39" t="s">
        <v>538</v>
      </c>
      <c r="B162" s="27" t="s">
        <v>218</v>
      </c>
      <c r="C162" s="27" t="s">
        <v>249</v>
      </c>
      <c r="D162" s="27" t="s">
        <v>398</v>
      </c>
      <c r="E162" s="10"/>
      <c r="F162" s="14">
        <f>F163</f>
        <v>200</v>
      </c>
    </row>
    <row r="163" spans="1:14" ht="48" x14ac:dyDescent="0.2">
      <c r="A163" s="38" t="s">
        <v>531</v>
      </c>
      <c r="B163" s="10" t="s">
        <v>218</v>
      </c>
      <c r="C163" s="10" t="s">
        <v>249</v>
      </c>
      <c r="D163" s="10" t="s">
        <v>399</v>
      </c>
      <c r="E163" s="10"/>
      <c r="F163" s="14">
        <f>F164</f>
        <v>200</v>
      </c>
    </row>
    <row r="164" spans="1:14" ht="24" x14ac:dyDescent="0.2">
      <c r="A164" s="11" t="s">
        <v>397</v>
      </c>
      <c r="B164" s="10" t="s">
        <v>218</v>
      </c>
      <c r="C164" s="10" t="s">
        <v>249</v>
      </c>
      <c r="D164" s="10" t="s">
        <v>400</v>
      </c>
      <c r="E164" s="10"/>
      <c r="F164" s="14">
        <f>F166+F165</f>
        <v>200</v>
      </c>
    </row>
    <row r="165" spans="1:14" ht="24" hidden="1" x14ac:dyDescent="0.2">
      <c r="A165" s="13" t="s">
        <v>27</v>
      </c>
      <c r="B165" s="10" t="s">
        <v>218</v>
      </c>
      <c r="C165" s="10" t="s">
        <v>249</v>
      </c>
      <c r="D165" s="10" t="s">
        <v>400</v>
      </c>
      <c r="E165" s="10" t="s">
        <v>23</v>
      </c>
      <c r="F165" s="14"/>
    </row>
    <row r="166" spans="1:14" ht="24" x14ac:dyDescent="0.2">
      <c r="A166" s="11" t="s">
        <v>401</v>
      </c>
      <c r="B166" s="10" t="s">
        <v>218</v>
      </c>
      <c r="C166" s="10" t="s">
        <v>249</v>
      </c>
      <c r="D166" s="10" t="s">
        <v>400</v>
      </c>
      <c r="E166" s="10" t="s">
        <v>67</v>
      </c>
      <c r="F166" s="14">
        <v>200</v>
      </c>
      <c r="G166" s="2">
        <v>15625</v>
      </c>
      <c r="J166" s="2">
        <v>36246</v>
      </c>
      <c r="N166" s="31"/>
    </row>
    <row r="167" spans="1:14" hidden="1" x14ac:dyDescent="0.2">
      <c r="A167" s="39" t="s">
        <v>426</v>
      </c>
      <c r="B167" s="27" t="s">
        <v>218</v>
      </c>
      <c r="C167" s="27" t="s">
        <v>428</v>
      </c>
      <c r="D167" s="27"/>
      <c r="E167" s="27"/>
      <c r="F167" s="28">
        <f>F168</f>
        <v>0</v>
      </c>
    </row>
    <row r="168" spans="1:14" hidden="1" x14ac:dyDescent="0.2">
      <c r="A168" s="39" t="s">
        <v>44</v>
      </c>
      <c r="B168" s="27" t="s">
        <v>218</v>
      </c>
      <c r="C168" s="27" t="s">
        <v>428</v>
      </c>
      <c r="D168" s="27" t="s">
        <v>45</v>
      </c>
      <c r="E168" s="27"/>
      <c r="F168" s="28">
        <f>F169</f>
        <v>0</v>
      </c>
    </row>
    <row r="169" spans="1:14" hidden="1" x14ac:dyDescent="0.2">
      <c r="A169" s="11" t="s">
        <v>44</v>
      </c>
      <c r="B169" s="10" t="s">
        <v>218</v>
      </c>
      <c r="C169" s="10" t="s">
        <v>428</v>
      </c>
      <c r="D169" s="10" t="s">
        <v>43</v>
      </c>
      <c r="E169" s="10"/>
      <c r="F169" s="14">
        <f>F170</f>
        <v>0</v>
      </c>
    </row>
    <row r="170" spans="1:14" ht="36" hidden="1" x14ac:dyDescent="0.2">
      <c r="A170" s="11" t="s">
        <v>427</v>
      </c>
      <c r="B170" s="10" t="s">
        <v>218</v>
      </c>
      <c r="C170" s="10" t="s">
        <v>428</v>
      </c>
      <c r="D170" s="10" t="s">
        <v>429</v>
      </c>
      <c r="E170" s="10"/>
      <c r="F170" s="14">
        <f>F171</f>
        <v>0</v>
      </c>
    </row>
    <row r="171" spans="1:14" ht="24" hidden="1" x14ac:dyDescent="0.2">
      <c r="A171" s="11" t="s">
        <v>27</v>
      </c>
      <c r="B171" s="10" t="s">
        <v>218</v>
      </c>
      <c r="C171" s="10" t="s">
        <v>428</v>
      </c>
      <c r="D171" s="10" t="s">
        <v>429</v>
      </c>
      <c r="E171" s="10" t="s">
        <v>23</v>
      </c>
      <c r="F171" s="14"/>
      <c r="J171" s="2">
        <v>43</v>
      </c>
    </row>
    <row r="172" spans="1:14" x14ac:dyDescent="0.2">
      <c r="A172" s="29" t="s">
        <v>247</v>
      </c>
      <c r="B172" s="27" t="s">
        <v>218</v>
      </c>
      <c r="C172" s="27" t="s">
        <v>232</v>
      </c>
      <c r="D172" s="27"/>
      <c r="E172" s="27"/>
      <c r="F172" s="28">
        <f>F177+F173+F221+F225</f>
        <v>49803</v>
      </c>
    </row>
    <row r="173" spans="1:14" ht="24" hidden="1" x14ac:dyDescent="0.2">
      <c r="A173" s="29" t="s">
        <v>267</v>
      </c>
      <c r="B173" s="27" t="s">
        <v>218</v>
      </c>
      <c r="C173" s="27" t="s">
        <v>232</v>
      </c>
      <c r="D173" s="27" t="s">
        <v>266</v>
      </c>
      <c r="E173" s="27"/>
      <c r="F173" s="28">
        <f>F174</f>
        <v>0</v>
      </c>
    </row>
    <row r="174" spans="1:14" ht="24" hidden="1" x14ac:dyDescent="0.2">
      <c r="A174" s="37" t="s">
        <v>479</v>
      </c>
      <c r="B174" s="10" t="s">
        <v>218</v>
      </c>
      <c r="C174" s="10" t="s">
        <v>232</v>
      </c>
      <c r="D174" s="10" t="s">
        <v>265</v>
      </c>
      <c r="E174" s="10"/>
      <c r="F174" s="14">
        <f>F175</f>
        <v>0</v>
      </c>
    </row>
    <row r="175" spans="1:14" hidden="1" x14ac:dyDescent="0.2">
      <c r="A175" s="13" t="s">
        <v>345</v>
      </c>
      <c r="B175" s="10" t="s">
        <v>218</v>
      </c>
      <c r="C175" s="10" t="s">
        <v>232</v>
      </c>
      <c r="D175" s="10" t="s">
        <v>346</v>
      </c>
      <c r="E175" s="10"/>
      <c r="F175" s="14">
        <f>F176</f>
        <v>0</v>
      </c>
    </row>
    <row r="176" spans="1:14" ht="24" hidden="1" x14ac:dyDescent="0.2">
      <c r="A176" s="13" t="s">
        <v>41</v>
      </c>
      <c r="B176" s="10" t="s">
        <v>218</v>
      </c>
      <c r="C176" s="10" t="s">
        <v>232</v>
      </c>
      <c r="D176" s="10" t="s">
        <v>346</v>
      </c>
      <c r="E176" s="10" t="s">
        <v>38</v>
      </c>
      <c r="F176" s="14">
        <f>200-200</f>
        <v>0</v>
      </c>
      <c r="G176" s="2">
        <v>-200</v>
      </c>
    </row>
    <row r="177" spans="1:14" ht="36" customHeight="1" x14ac:dyDescent="0.2">
      <c r="A177" s="29" t="s">
        <v>246</v>
      </c>
      <c r="B177" s="27" t="s">
        <v>218</v>
      </c>
      <c r="C177" s="27" t="s">
        <v>232</v>
      </c>
      <c r="D177" s="27" t="s">
        <v>245</v>
      </c>
      <c r="E177" s="27"/>
      <c r="F177" s="28">
        <f>F178+F184+F214</f>
        <v>37437</v>
      </c>
    </row>
    <row r="178" spans="1:14" ht="36" x14ac:dyDescent="0.2">
      <c r="A178" s="37" t="s">
        <v>467</v>
      </c>
      <c r="B178" s="10" t="s">
        <v>218</v>
      </c>
      <c r="C178" s="10" t="s">
        <v>232</v>
      </c>
      <c r="D178" s="10" t="s">
        <v>244</v>
      </c>
      <c r="E178" s="10"/>
      <c r="F178" s="14">
        <f>F179</f>
        <v>19129</v>
      </c>
    </row>
    <row r="179" spans="1:14" ht="38.25" customHeight="1" x14ac:dyDescent="0.2">
      <c r="A179" s="13" t="s">
        <v>243</v>
      </c>
      <c r="B179" s="10" t="s">
        <v>218</v>
      </c>
      <c r="C179" s="10" t="s">
        <v>232</v>
      </c>
      <c r="D179" s="10" t="s">
        <v>242</v>
      </c>
      <c r="E179" s="10"/>
      <c r="F179" s="14">
        <f>F180+F181</f>
        <v>19129</v>
      </c>
    </row>
    <row r="180" spans="1:14" ht="22.5" customHeight="1" x14ac:dyDescent="0.2">
      <c r="A180" s="13" t="s">
        <v>27</v>
      </c>
      <c r="B180" s="10" t="s">
        <v>218</v>
      </c>
      <c r="C180" s="10" t="s">
        <v>232</v>
      </c>
      <c r="D180" s="10" t="s">
        <v>242</v>
      </c>
      <c r="E180" s="10" t="s">
        <v>23</v>
      </c>
      <c r="F180" s="14">
        <v>19129</v>
      </c>
      <c r="J180" s="2">
        <v>-2135</v>
      </c>
      <c r="N180" s="31"/>
    </row>
    <row r="181" spans="1:14" ht="24" hidden="1" x14ac:dyDescent="0.2">
      <c r="A181" s="13" t="s">
        <v>401</v>
      </c>
      <c r="B181" s="10" t="s">
        <v>218</v>
      </c>
      <c r="C181" s="10" t="s">
        <v>232</v>
      </c>
      <c r="D181" s="10" t="s">
        <v>242</v>
      </c>
      <c r="E181" s="10" t="s">
        <v>67</v>
      </c>
      <c r="F181" s="14"/>
      <c r="J181" s="2">
        <v>2135</v>
      </c>
      <c r="N181" s="31"/>
    </row>
    <row r="182" spans="1:14" ht="24" hidden="1" x14ac:dyDescent="0.2">
      <c r="A182" s="13" t="s">
        <v>241</v>
      </c>
      <c r="B182" s="10" t="s">
        <v>218</v>
      </c>
      <c r="C182" s="10" t="s">
        <v>232</v>
      </c>
      <c r="D182" s="10" t="s">
        <v>240</v>
      </c>
      <c r="E182" s="10"/>
      <c r="F182" s="14"/>
    </row>
    <row r="183" spans="1:14" ht="24" hidden="1" x14ac:dyDescent="0.2">
      <c r="A183" s="13" t="s">
        <v>235</v>
      </c>
      <c r="B183" s="10" t="s">
        <v>218</v>
      </c>
      <c r="C183" s="10" t="s">
        <v>232</v>
      </c>
      <c r="D183" s="10" t="s">
        <v>240</v>
      </c>
      <c r="E183" s="10" t="s">
        <v>23</v>
      </c>
      <c r="F183" s="14">
        <v>0</v>
      </c>
    </row>
    <row r="184" spans="1:14" ht="48" customHeight="1" x14ac:dyDescent="0.2">
      <c r="A184" s="37" t="s">
        <v>481</v>
      </c>
      <c r="B184" s="10" t="s">
        <v>218</v>
      </c>
      <c r="C184" s="10" t="s">
        <v>232</v>
      </c>
      <c r="D184" s="10" t="s">
        <v>239</v>
      </c>
      <c r="E184" s="10"/>
      <c r="F184" s="14">
        <f>F188+F185+F192+F194+F196+F198+F200+F202+F204+F206+F208+F210+F212</f>
        <v>18308</v>
      </c>
    </row>
    <row r="185" spans="1:14" ht="37.5" hidden="1" customHeight="1" x14ac:dyDescent="0.2">
      <c r="A185" s="13" t="s">
        <v>347</v>
      </c>
      <c r="B185" s="10" t="s">
        <v>218</v>
      </c>
      <c r="C185" s="10" t="s">
        <v>232</v>
      </c>
      <c r="D185" s="10" t="s">
        <v>348</v>
      </c>
      <c r="E185" s="10"/>
      <c r="F185" s="14">
        <f>F186+F187</f>
        <v>0</v>
      </c>
    </row>
    <row r="186" spans="1:14" ht="28.5" hidden="1" customHeight="1" x14ac:dyDescent="0.2">
      <c r="A186" s="13" t="s">
        <v>27</v>
      </c>
      <c r="B186" s="10" t="s">
        <v>218</v>
      </c>
      <c r="C186" s="10" t="s">
        <v>232</v>
      </c>
      <c r="D186" s="10" t="s">
        <v>348</v>
      </c>
      <c r="E186" s="10" t="s">
        <v>23</v>
      </c>
      <c r="F186" s="14"/>
    </row>
    <row r="187" spans="1:14" ht="28.5" hidden="1" customHeight="1" x14ac:dyDescent="0.2">
      <c r="A187" s="13" t="s">
        <v>401</v>
      </c>
      <c r="B187" s="10" t="s">
        <v>218</v>
      </c>
      <c r="C187" s="10" t="s">
        <v>232</v>
      </c>
      <c r="D187" s="10" t="s">
        <v>348</v>
      </c>
      <c r="E187" s="10" t="s">
        <v>67</v>
      </c>
      <c r="F187" s="14"/>
    </row>
    <row r="188" spans="1:14" ht="24" hidden="1" x14ac:dyDescent="0.2">
      <c r="A188" s="13" t="s">
        <v>238</v>
      </c>
      <c r="B188" s="10" t="s">
        <v>218</v>
      </c>
      <c r="C188" s="10" t="s">
        <v>232</v>
      </c>
      <c r="D188" s="10" t="s">
        <v>237</v>
      </c>
      <c r="E188" s="10"/>
      <c r="F188" s="14">
        <f>F190+F191</f>
        <v>0</v>
      </c>
    </row>
    <row r="189" spans="1:14" ht="24" hidden="1" x14ac:dyDescent="0.2">
      <c r="A189" s="13" t="s">
        <v>235</v>
      </c>
      <c r="B189" s="10" t="s">
        <v>218</v>
      </c>
      <c r="C189" s="10" t="s">
        <v>232</v>
      </c>
      <c r="D189" s="10" t="s">
        <v>237</v>
      </c>
      <c r="E189" s="10" t="s">
        <v>23</v>
      </c>
      <c r="F189" s="14">
        <v>0</v>
      </c>
    </row>
    <row r="190" spans="1:14" hidden="1" x14ac:dyDescent="0.2">
      <c r="A190" s="13" t="s">
        <v>5</v>
      </c>
      <c r="B190" s="10" t="s">
        <v>218</v>
      </c>
      <c r="C190" s="10" t="s">
        <v>232</v>
      </c>
      <c r="D190" s="10" t="s">
        <v>237</v>
      </c>
      <c r="E190" s="10" t="s">
        <v>1</v>
      </c>
      <c r="F190" s="14">
        <f>9955-9955</f>
        <v>0</v>
      </c>
    </row>
    <row r="191" spans="1:14" ht="24" hidden="1" x14ac:dyDescent="0.2">
      <c r="A191" s="13" t="s">
        <v>41</v>
      </c>
      <c r="B191" s="10" t="s">
        <v>218</v>
      </c>
      <c r="C191" s="10" t="s">
        <v>232</v>
      </c>
      <c r="D191" s="10" t="s">
        <v>237</v>
      </c>
      <c r="E191" s="10" t="s">
        <v>38</v>
      </c>
      <c r="F191" s="14">
        <f>8495-8495</f>
        <v>0</v>
      </c>
    </row>
    <row r="192" spans="1:14" ht="24" x14ac:dyDescent="0.2">
      <c r="A192" s="13" t="s">
        <v>349</v>
      </c>
      <c r="B192" s="10" t="s">
        <v>218</v>
      </c>
      <c r="C192" s="10" t="s">
        <v>232</v>
      </c>
      <c r="D192" s="10" t="s">
        <v>360</v>
      </c>
      <c r="E192" s="10"/>
      <c r="F192" s="14">
        <f>F193</f>
        <v>1265</v>
      </c>
    </row>
    <row r="193" spans="1:14" ht="24" x14ac:dyDescent="0.2">
      <c r="A193" s="13" t="s">
        <v>41</v>
      </c>
      <c r="B193" s="10" t="s">
        <v>218</v>
      </c>
      <c r="C193" s="10" t="s">
        <v>232</v>
      </c>
      <c r="D193" s="10" t="s">
        <v>360</v>
      </c>
      <c r="E193" s="10" t="s">
        <v>38</v>
      </c>
      <c r="F193" s="14">
        <v>1265</v>
      </c>
      <c r="N193" s="31">
        <v>1265</v>
      </c>
    </row>
    <row r="194" spans="1:14" ht="24" x14ac:dyDescent="0.2">
      <c r="A194" s="13" t="s">
        <v>350</v>
      </c>
      <c r="B194" s="10" t="s">
        <v>218</v>
      </c>
      <c r="C194" s="10" t="s">
        <v>232</v>
      </c>
      <c r="D194" s="10" t="s">
        <v>361</v>
      </c>
      <c r="E194" s="10"/>
      <c r="F194" s="14">
        <f>F195</f>
        <v>1486</v>
      </c>
    </row>
    <row r="195" spans="1:14" ht="24" x14ac:dyDescent="0.2">
      <c r="A195" s="13" t="s">
        <v>41</v>
      </c>
      <c r="B195" s="10" t="s">
        <v>218</v>
      </c>
      <c r="C195" s="10" t="s">
        <v>232</v>
      </c>
      <c r="D195" s="10" t="s">
        <v>361</v>
      </c>
      <c r="E195" s="10" t="s">
        <v>38</v>
      </c>
      <c r="F195" s="14">
        <v>1486</v>
      </c>
      <c r="N195" s="31">
        <v>1486</v>
      </c>
    </row>
    <row r="196" spans="1:14" ht="24" x14ac:dyDescent="0.2">
      <c r="A196" s="13" t="s">
        <v>351</v>
      </c>
      <c r="B196" s="10" t="s">
        <v>218</v>
      </c>
      <c r="C196" s="10" t="s">
        <v>232</v>
      </c>
      <c r="D196" s="10" t="s">
        <v>362</v>
      </c>
      <c r="E196" s="10"/>
      <c r="F196" s="14">
        <f>F197</f>
        <v>768</v>
      </c>
    </row>
    <row r="197" spans="1:14" ht="24" x14ac:dyDescent="0.2">
      <c r="A197" s="13" t="s">
        <v>41</v>
      </c>
      <c r="B197" s="10" t="s">
        <v>218</v>
      </c>
      <c r="C197" s="10" t="s">
        <v>232</v>
      </c>
      <c r="D197" s="10" t="s">
        <v>362</v>
      </c>
      <c r="E197" s="10" t="s">
        <v>38</v>
      </c>
      <c r="F197" s="14">
        <v>768</v>
      </c>
      <c r="N197" s="31">
        <v>768</v>
      </c>
    </row>
    <row r="198" spans="1:14" ht="24" x14ac:dyDescent="0.2">
      <c r="A198" s="13" t="s">
        <v>352</v>
      </c>
      <c r="B198" s="10" t="s">
        <v>218</v>
      </c>
      <c r="C198" s="10" t="s">
        <v>232</v>
      </c>
      <c r="D198" s="10" t="s">
        <v>363</v>
      </c>
      <c r="E198" s="10"/>
      <c r="F198" s="14">
        <f>F199</f>
        <v>312</v>
      </c>
    </row>
    <row r="199" spans="1:14" ht="24" x14ac:dyDescent="0.2">
      <c r="A199" s="13" t="s">
        <v>41</v>
      </c>
      <c r="B199" s="10" t="s">
        <v>218</v>
      </c>
      <c r="C199" s="10" t="s">
        <v>232</v>
      </c>
      <c r="D199" s="10" t="s">
        <v>363</v>
      </c>
      <c r="E199" s="10" t="s">
        <v>38</v>
      </c>
      <c r="F199" s="14">
        <v>312</v>
      </c>
      <c r="N199" s="31">
        <v>312</v>
      </c>
    </row>
    <row r="200" spans="1:14" ht="24" x14ac:dyDescent="0.2">
      <c r="A200" s="13" t="s">
        <v>353</v>
      </c>
      <c r="B200" s="10" t="s">
        <v>218</v>
      </c>
      <c r="C200" s="10" t="s">
        <v>232</v>
      </c>
      <c r="D200" s="10" t="s">
        <v>364</v>
      </c>
      <c r="E200" s="10"/>
      <c r="F200" s="14">
        <f>F201</f>
        <v>459</v>
      </c>
    </row>
    <row r="201" spans="1:14" ht="24" x14ac:dyDescent="0.2">
      <c r="A201" s="13" t="s">
        <v>41</v>
      </c>
      <c r="B201" s="10" t="s">
        <v>218</v>
      </c>
      <c r="C201" s="10" t="s">
        <v>232</v>
      </c>
      <c r="D201" s="10" t="s">
        <v>364</v>
      </c>
      <c r="E201" s="10" t="s">
        <v>38</v>
      </c>
      <c r="F201" s="14">
        <v>459</v>
      </c>
      <c r="N201" s="31">
        <v>459</v>
      </c>
    </row>
    <row r="202" spans="1:14" ht="24" x14ac:dyDescent="0.2">
      <c r="A202" s="13" t="s">
        <v>354</v>
      </c>
      <c r="B202" s="10" t="s">
        <v>218</v>
      </c>
      <c r="C202" s="10" t="s">
        <v>232</v>
      </c>
      <c r="D202" s="10" t="s">
        <v>365</v>
      </c>
      <c r="E202" s="10"/>
      <c r="F202" s="14">
        <f>F203</f>
        <v>270</v>
      </c>
    </row>
    <row r="203" spans="1:14" ht="24" x14ac:dyDescent="0.2">
      <c r="A203" s="13" t="s">
        <v>41</v>
      </c>
      <c r="B203" s="10" t="s">
        <v>218</v>
      </c>
      <c r="C203" s="10" t="s">
        <v>232</v>
      </c>
      <c r="D203" s="10" t="s">
        <v>365</v>
      </c>
      <c r="E203" s="10" t="s">
        <v>38</v>
      </c>
      <c r="F203" s="14">
        <v>270</v>
      </c>
      <c r="N203" s="31">
        <v>270</v>
      </c>
    </row>
    <row r="204" spans="1:14" ht="24" x14ac:dyDescent="0.2">
      <c r="A204" s="13" t="s">
        <v>355</v>
      </c>
      <c r="B204" s="10" t="s">
        <v>218</v>
      </c>
      <c r="C204" s="10" t="s">
        <v>232</v>
      </c>
      <c r="D204" s="10" t="s">
        <v>366</v>
      </c>
      <c r="E204" s="10"/>
      <c r="F204" s="14">
        <f>F205</f>
        <v>3487</v>
      </c>
    </row>
    <row r="205" spans="1:14" ht="24" x14ac:dyDescent="0.2">
      <c r="A205" s="13" t="s">
        <v>41</v>
      </c>
      <c r="B205" s="10" t="s">
        <v>218</v>
      </c>
      <c r="C205" s="10" t="s">
        <v>232</v>
      </c>
      <c r="D205" s="10" t="s">
        <v>366</v>
      </c>
      <c r="E205" s="10" t="s">
        <v>38</v>
      </c>
      <c r="F205" s="14">
        <v>3487</v>
      </c>
      <c r="N205" s="31">
        <v>3487</v>
      </c>
    </row>
    <row r="206" spans="1:14" ht="24" x14ac:dyDescent="0.2">
      <c r="A206" s="13" t="s">
        <v>356</v>
      </c>
      <c r="B206" s="10" t="s">
        <v>218</v>
      </c>
      <c r="C206" s="10" t="s">
        <v>232</v>
      </c>
      <c r="D206" s="10" t="s">
        <v>367</v>
      </c>
      <c r="E206" s="10"/>
      <c r="F206" s="14">
        <f>F207</f>
        <v>1419</v>
      </c>
    </row>
    <row r="207" spans="1:14" ht="24" x14ac:dyDescent="0.2">
      <c r="A207" s="13" t="s">
        <v>41</v>
      </c>
      <c r="B207" s="10" t="s">
        <v>218</v>
      </c>
      <c r="C207" s="10" t="s">
        <v>232</v>
      </c>
      <c r="D207" s="10" t="s">
        <v>367</v>
      </c>
      <c r="E207" s="10" t="s">
        <v>38</v>
      </c>
      <c r="F207" s="14">
        <v>1419</v>
      </c>
      <c r="N207" s="31">
        <v>1419</v>
      </c>
    </row>
    <row r="208" spans="1:14" ht="24" x14ac:dyDescent="0.2">
      <c r="A208" s="13" t="s">
        <v>357</v>
      </c>
      <c r="B208" s="10" t="s">
        <v>218</v>
      </c>
      <c r="C208" s="10" t="s">
        <v>232</v>
      </c>
      <c r="D208" s="10" t="s">
        <v>368</v>
      </c>
      <c r="E208" s="10"/>
      <c r="F208" s="14">
        <f>F209</f>
        <v>550</v>
      </c>
    </row>
    <row r="209" spans="1:14" ht="24" x14ac:dyDescent="0.2">
      <c r="A209" s="13" t="s">
        <v>41</v>
      </c>
      <c r="B209" s="10" t="s">
        <v>218</v>
      </c>
      <c r="C209" s="10" t="s">
        <v>232</v>
      </c>
      <c r="D209" s="10" t="s">
        <v>368</v>
      </c>
      <c r="E209" s="10" t="s">
        <v>38</v>
      </c>
      <c r="F209" s="14">
        <v>550</v>
      </c>
      <c r="N209" s="31">
        <v>550</v>
      </c>
    </row>
    <row r="210" spans="1:14" ht="24" x14ac:dyDescent="0.2">
      <c r="A210" s="13" t="s">
        <v>358</v>
      </c>
      <c r="B210" s="10" t="s">
        <v>218</v>
      </c>
      <c r="C210" s="10" t="s">
        <v>232</v>
      </c>
      <c r="D210" s="10" t="s">
        <v>369</v>
      </c>
      <c r="E210" s="10"/>
      <c r="F210" s="14">
        <f>F211</f>
        <v>3333</v>
      </c>
    </row>
    <row r="211" spans="1:14" ht="24" x14ac:dyDescent="0.2">
      <c r="A211" s="13" t="s">
        <v>41</v>
      </c>
      <c r="B211" s="10" t="s">
        <v>218</v>
      </c>
      <c r="C211" s="10" t="s">
        <v>232</v>
      </c>
      <c r="D211" s="10" t="s">
        <v>369</v>
      </c>
      <c r="E211" s="10" t="s">
        <v>38</v>
      </c>
      <c r="F211" s="14">
        <v>3333</v>
      </c>
      <c r="N211" s="31">
        <v>3333</v>
      </c>
    </row>
    <row r="212" spans="1:14" ht="24" x14ac:dyDescent="0.2">
      <c r="A212" s="13" t="s">
        <v>359</v>
      </c>
      <c r="B212" s="10" t="s">
        <v>218</v>
      </c>
      <c r="C212" s="10" t="s">
        <v>232</v>
      </c>
      <c r="D212" s="10" t="s">
        <v>237</v>
      </c>
      <c r="E212" s="10"/>
      <c r="F212" s="14">
        <f>F213</f>
        <v>4959</v>
      </c>
    </row>
    <row r="213" spans="1:14" ht="24" x14ac:dyDescent="0.2">
      <c r="A213" s="13" t="s">
        <v>41</v>
      </c>
      <c r="B213" s="10" t="s">
        <v>218</v>
      </c>
      <c r="C213" s="10" t="s">
        <v>232</v>
      </c>
      <c r="D213" s="10" t="s">
        <v>237</v>
      </c>
      <c r="E213" s="10" t="s">
        <v>38</v>
      </c>
      <c r="F213" s="14">
        <v>4959</v>
      </c>
      <c r="N213" s="31">
        <v>4959</v>
      </c>
    </row>
    <row r="214" spans="1:14" ht="24.75" hidden="1" customHeight="1" x14ac:dyDescent="0.2">
      <c r="A214" s="37" t="s">
        <v>468</v>
      </c>
      <c r="B214" s="10" t="s">
        <v>218</v>
      </c>
      <c r="C214" s="10" t="s">
        <v>232</v>
      </c>
      <c r="D214" s="10" t="s">
        <v>236</v>
      </c>
      <c r="E214" s="10"/>
      <c r="F214" s="14">
        <f>F215</f>
        <v>0</v>
      </c>
    </row>
    <row r="215" spans="1:14" ht="36" hidden="1" x14ac:dyDescent="0.2">
      <c r="A215" s="13" t="s">
        <v>498</v>
      </c>
      <c r="B215" s="10" t="s">
        <v>218</v>
      </c>
      <c r="C215" s="10" t="s">
        <v>232</v>
      </c>
      <c r="D215" s="10" t="s">
        <v>234</v>
      </c>
      <c r="E215" s="10"/>
      <c r="F215" s="14">
        <f>F217+F216+F220</f>
        <v>0</v>
      </c>
    </row>
    <row r="216" spans="1:14" ht="24" hidden="1" x14ac:dyDescent="0.2">
      <c r="A216" s="13" t="s">
        <v>27</v>
      </c>
      <c r="B216" s="10" t="s">
        <v>218</v>
      </c>
      <c r="C216" s="10" t="s">
        <v>232</v>
      </c>
      <c r="D216" s="10" t="s">
        <v>234</v>
      </c>
      <c r="E216" s="10" t="s">
        <v>23</v>
      </c>
      <c r="F216" s="14"/>
      <c r="G216" s="2">
        <v>-2746</v>
      </c>
    </row>
    <row r="217" spans="1:14" ht="24" hidden="1" x14ac:dyDescent="0.2">
      <c r="A217" s="13" t="s">
        <v>401</v>
      </c>
      <c r="B217" s="10" t="s">
        <v>218</v>
      </c>
      <c r="C217" s="10" t="s">
        <v>232</v>
      </c>
      <c r="D217" s="10" t="s">
        <v>234</v>
      </c>
      <c r="E217" s="10" t="s">
        <v>67</v>
      </c>
      <c r="F217" s="14"/>
      <c r="G217" s="2">
        <v>8793</v>
      </c>
    </row>
    <row r="218" spans="1:14" ht="36" hidden="1" x14ac:dyDescent="0.2">
      <c r="A218" s="13" t="s">
        <v>233</v>
      </c>
      <c r="B218" s="10" t="s">
        <v>218</v>
      </c>
      <c r="C218" s="10" t="s">
        <v>232</v>
      </c>
      <c r="D218" s="10" t="s">
        <v>234</v>
      </c>
      <c r="E218" s="10" t="s">
        <v>67</v>
      </c>
      <c r="F218" s="14"/>
    </row>
    <row r="219" spans="1:14" ht="14.25" hidden="1" customHeight="1" x14ac:dyDescent="0.2">
      <c r="A219" s="13" t="s">
        <v>69</v>
      </c>
      <c r="B219" s="10" t="s">
        <v>218</v>
      </c>
      <c r="C219" s="10" t="s">
        <v>232</v>
      </c>
      <c r="D219" s="10" t="s">
        <v>234</v>
      </c>
      <c r="E219" s="10" t="s">
        <v>67</v>
      </c>
      <c r="F219" s="14"/>
    </row>
    <row r="220" spans="1:14" ht="14.25" hidden="1" customHeight="1" x14ac:dyDescent="0.2">
      <c r="A220" s="13" t="s">
        <v>138</v>
      </c>
      <c r="B220" s="10" t="s">
        <v>218</v>
      </c>
      <c r="C220" s="10" t="s">
        <v>232</v>
      </c>
      <c r="D220" s="10" t="s">
        <v>234</v>
      </c>
      <c r="E220" s="10" t="s">
        <v>136</v>
      </c>
      <c r="F220" s="14"/>
    </row>
    <row r="221" spans="1:14" ht="14.25" hidden="1" customHeight="1" x14ac:dyDescent="0.2">
      <c r="A221" s="39" t="s">
        <v>44</v>
      </c>
      <c r="B221" s="27" t="s">
        <v>218</v>
      </c>
      <c r="C221" s="27" t="s">
        <v>232</v>
      </c>
      <c r="D221" s="27" t="s">
        <v>45</v>
      </c>
      <c r="E221" s="10"/>
      <c r="F221" s="28">
        <f t="shared" ref="F221:F222" si="0">F222</f>
        <v>0</v>
      </c>
    </row>
    <row r="222" spans="1:14" ht="14.25" hidden="1" customHeight="1" x14ac:dyDescent="0.2">
      <c r="A222" s="11" t="s">
        <v>44</v>
      </c>
      <c r="B222" s="10" t="s">
        <v>218</v>
      </c>
      <c r="C222" s="10" t="s">
        <v>232</v>
      </c>
      <c r="D222" s="10" t="s">
        <v>43</v>
      </c>
      <c r="E222" s="10"/>
      <c r="F222" s="14">
        <f t="shared" si="0"/>
        <v>0</v>
      </c>
    </row>
    <row r="223" spans="1:14" ht="24" hidden="1" x14ac:dyDescent="0.2">
      <c r="A223" s="11" t="s">
        <v>395</v>
      </c>
      <c r="B223" s="10" t="s">
        <v>218</v>
      </c>
      <c r="C223" s="10" t="s">
        <v>232</v>
      </c>
      <c r="D223" s="10" t="s">
        <v>396</v>
      </c>
      <c r="E223" s="10"/>
      <c r="F223" s="14">
        <f>F224</f>
        <v>0</v>
      </c>
    </row>
    <row r="224" spans="1:14" ht="24" hidden="1" x14ac:dyDescent="0.2">
      <c r="A224" s="13" t="s">
        <v>27</v>
      </c>
      <c r="B224" s="10" t="s">
        <v>218</v>
      </c>
      <c r="C224" s="10" t="s">
        <v>232</v>
      </c>
      <c r="D224" s="10" t="s">
        <v>396</v>
      </c>
      <c r="E224" s="10" t="s">
        <v>23</v>
      </c>
      <c r="F224" s="14"/>
    </row>
    <row r="225" spans="1:14" ht="14.25" customHeight="1" x14ac:dyDescent="0.2">
      <c r="A225" s="29" t="s">
        <v>44</v>
      </c>
      <c r="B225" s="27" t="s">
        <v>218</v>
      </c>
      <c r="C225" s="27" t="s">
        <v>232</v>
      </c>
      <c r="D225" s="27" t="s">
        <v>45</v>
      </c>
      <c r="E225" s="27"/>
      <c r="F225" s="28">
        <f>F226</f>
        <v>12366</v>
      </c>
    </row>
    <row r="226" spans="1:14" x14ac:dyDescent="0.2">
      <c r="A226" s="13" t="s">
        <v>44</v>
      </c>
      <c r="B226" s="10" t="s">
        <v>218</v>
      </c>
      <c r="C226" s="10" t="s">
        <v>232</v>
      </c>
      <c r="D226" s="10" t="s">
        <v>43</v>
      </c>
      <c r="E226" s="10"/>
      <c r="F226" s="14">
        <f>F227</f>
        <v>12366</v>
      </c>
    </row>
    <row r="227" spans="1:14" ht="24" x14ac:dyDescent="0.2">
      <c r="A227" s="13" t="s">
        <v>102</v>
      </c>
      <c r="B227" s="10" t="s">
        <v>218</v>
      </c>
      <c r="C227" s="10" t="s">
        <v>232</v>
      </c>
      <c r="D227" s="10" t="s">
        <v>97</v>
      </c>
      <c r="E227" s="10"/>
      <c r="F227" s="14">
        <f>F228</f>
        <v>12366</v>
      </c>
    </row>
    <row r="228" spans="1:14" ht="24" x14ac:dyDescent="0.2">
      <c r="A228" s="13" t="s">
        <v>41</v>
      </c>
      <c r="B228" s="10" t="s">
        <v>218</v>
      </c>
      <c r="C228" s="10" t="s">
        <v>232</v>
      </c>
      <c r="D228" s="10" t="s">
        <v>97</v>
      </c>
      <c r="E228" s="10" t="s">
        <v>38</v>
      </c>
      <c r="F228" s="14">
        <f>12365+1</f>
        <v>12366</v>
      </c>
    </row>
    <row r="229" spans="1:14" ht="14.25" customHeight="1" x14ac:dyDescent="0.2">
      <c r="A229" s="29" t="s">
        <v>231</v>
      </c>
      <c r="B229" s="27" t="s">
        <v>218</v>
      </c>
      <c r="C229" s="27" t="s">
        <v>217</v>
      </c>
      <c r="D229" s="27"/>
      <c r="E229" s="27"/>
      <c r="F229" s="28">
        <f>F230+F236</f>
        <v>2665</v>
      </c>
    </row>
    <row r="230" spans="1:14" ht="14.25" customHeight="1" x14ac:dyDescent="0.2">
      <c r="A230" s="29" t="s">
        <v>44</v>
      </c>
      <c r="B230" s="27" t="s">
        <v>218</v>
      </c>
      <c r="C230" s="27" t="s">
        <v>217</v>
      </c>
      <c r="D230" s="27" t="s">
        <v>45</v>
      </c>
      <c r="E230" s="27"/>
      <c r="F230" s="28">
        <f>F231</f>
        <v>300</v>
      </c>
    </row>
    <row r="231" spans="1:14" x14ac:dyDescent="0.2">
      <c r="A231" s="13" t="s">
        <v>44</v>
      </c>
      <c r="B231" s="10" t="s">
        <v>218</v>
      </c>
      <c r="C231" s="10" t="s">
        <v>217</v>
      </c>
      <c r="D231" s="10" t="s">
        <v>43</v>
      </c>
      <c r="E231" s="10"/>
      <c r="F231" s="14">
        <f>F232</f>
        <v>300</v>
      </c>
    </row>
    <row r="232" spans="1:14" x14ac:dyDescent="0.2">
      <c r="A232" s="13" t="s">
        <v>230</v>
      </c>
      <c r="B232" s="10" t="s">
        <v>218</v>
      </c>
      <c r="C232" s="10" t="s">
        <v>217</v>
      </c>
      <c r="D232" s="10" t="s">
        <v>229</v>
      </c>
      <c r="E232" s="10"/>
      <c r="F232" s="14">
        <f>F233</f>
        <v>300</v>
      </c>
    </row>
    <row r="233" spans="1:14" ht="24" x14ac:dyDescent="0.2">
      <c r="A233" s="13" t="s">
        <v>27</v>
      </c>
      <c r="B233" s="10" t="s">
        <v>218</v>
      </c>
      <c r="C233" s="10" t="s">
        <v>217</v>
      </c>
      <c r="D233" s="10" t="s">
        <v>229</v>
      </c>
      <c r="E233" s="10" t="s">
        <v>23</v>
      </c>
      <c r="F233" s="14">
        <v>300</v>
      </c>
      <c r="G233" s="2">
        <v>-12</v>
      </c>
      <c r="N233" s="31"/>
    </row>
    <row r="234" spans="1:14" ht="12.75" hidden="1" customHeight="1" x14ac:dyDescent="0.2">
      <c r="A234" s="13" t="s">
        <v>228</v>
      </c>
      <c r="B234" s="10" t="s">
        <v>218</v>
      </c>
      <c r="C234" s="10" t="s">
        <v>217</v>
      </c>
      <c r="D234" s="10" t="s">
        <v>227</v>
      </c>
      <c r="E234" s="10"/>
      <c r="F234" s="14">
        <f>F235</f>
        <v>0</v>
      </c>
    </row>
    <row r="235" spans="1:14" ht="24" hidden="1" x14ac:dyDescent="0.2">
      <c r="A235" s="13" t="s">
        <v>109</v>
      </c>
      <c r="B235" s="10" t="s">
        <v>218</v>
      </c>
      <c r="C235" s="10" t="s">
        <v>217</v>
      </c>
      <c r="D235" s="10" t="s">
        <v>227</v>
      </c>
      <c r="E235" s="10" t="s">
        <v>23</v>
      </c>
      <c r="F235" s="14">
        <v>0</v>
      </c>
    </row>
    <row r="236" spans="1:14" ht="52.5" customHeight="1" x14ac:dyDescent="0.2">
      <c r="A236" s="29" t="s">
        <v>226</v>
      </c>
      <c r="B236" s="27" t="s">
        <v>218</v>
      </c>
      <c r="C236" s="27" t="s">
        <v>217</v>
      </c>
      <c r="D236" s="27" t="s">
        <v>225</v>
      </c>
      <c r="E236" s="27"/>
      <c r="F236" s="28">
        <f>F237+F240</f>
        <v>2365</v>
      </c>
    </row>
    <row r="237" spans="1:14" x14ac:dyDescent="0.2">
      <c r="A237" s="37" t="s">
        <v>482</v>
      </c>
      <c r="B237" s="10" t="s">
        <v>218</v>
      </c>
      <c r="C237" s="10" t="s">
        <v>217</v>
      </c>
      <c r="D237" s="10" t="s">
        <v>224</v>
      </c>
      <c r="E237" s="10"/>
      <c r="F237" s="14">
        <f>F238</f>
        <v>2355</v>
      </c>
    </row>
    <row r="238" spans="1:14" ht="77.25" customHeight="1" x14ac:dyDescent="0.2">
      <c r="A238" s="13" t="s">
        <v>223</v>
      </c>
      <c r="B238" s="10" t="s">
        <v>218</v>
      </c>
      <c r="C238" s="10" t="s">
        <v>217</v>
      </c>
      <c r="D238" s="10" t="s">
        <v>222</v>
      </c>
      <c r="E238" s="10"/>
      <c r="F238" s="14">
        <f>F239</f>
        <v>2355</v>
      </c>
    </row>
    <row r="239" spans="1:14" ht="18.75" customHeight="1" x14ac:dyDescent="0.2">
      <c r="A239" s="13" t="s">
        <v>138</v>
      </c>
      <c r="B239" s="10" t="s">
        <v>218</v>
      </c>
      <c r="C239" s="10" t="s">
        <v>217</v>
      </c>
      <c r="D239" s="10" t="s">
        <v>222</v>
      </c>
      <c r="E239" s="10" t="s">
        <v>136</v>
      </c>
      <c r="F239" s="14">
        <v>2355</v>
      </c>
      <c r="G239" s="2">
        <v>4067</v>
      </c>
      <c r="N239" s="31"/>
    </row>
    <row r="240" spans="1:14" ht="15" customHeight="1" x14ac:dyDescent="0.2">
      <c r="A240" s="37" t="s">
        <v>221</v>
      </c>
      <c r="B240" s="10" t="s">
        <v>218</v>
      </c>
      <c r="C240" s="10" t="s">
        <v>217</v>
      </c>
      <c r="D240" s="10" t="s">
        <v>220</v>
      </c>
      <c r="E240" s="10"/>
      <c r="F240" s="14">
        <f>F241</f>
        <v>10</v>
      </c>
    </row>
    <row r="241" spans="1:14" ht="36" x14ac:dyDescent="0.2">
      <c r="A241" s="13" t="s">
        <v>219</v>
      </c>
      <c r="B241" s="10" t="s">
        <v>218</v>
      </c>
      <c r="C241" s="10" t="s">
        <v>217</v>
      </c>
      <c r="D241" s="10" t="s">
        <v>216</v>
      </c>
      <c r="E241" s="10"/>
      <c r="F241" s="14">
        <f>F242</f>
        <v>10</v>
      </c>
    </row>
    <row r="242" spans="1:14" ht="27" customHeight="1" x14ac:dyDescent="0.2">
      <c r="A242" s="13" t="s">
        <v>27</v>
      </c>
      <c r="B242" s="10" t="s">
        <v>218</v>
      </c>
      <c r="C242" s="10" t="s">
        <v>217</v>
      </c>
      <c r="D242" s="10" t="s">
        <v>216</v>
      </c>
      <c r="E242" s="10" t="s">
        <v>23</v>
      </c>
      <c r="F242" s="14">
        <v>10</v>
      </c>
      <c r="N242" s="31"/>
    </row>
    <row r="243" spans="1:14" ht="14.25" customHeight="1" x14ac:dyDescent="0.2">
      <c r="A243" s="29" t="s">
        <v>215</v>
      </c>
      <c r="B243" s="27" t="s">
        <v>197</v>
      </c>
      <c r="C243" s="27"/>
      <c r="D243" s="27"/>
      <c r="E243" s="27"/>
      <c r="F243" s="28">
        <f>F244+F257+F299+F294</f>
        <v>35695</v>
      </c>
    </row>
    <row r="244" spans="1:14" ht="14.25" customHeight="1" x14ac:dyDescent="0.2">
      <c r="A244" s="29" t="s">
        <v>214</v>
      </c>
      <c r="B244" s="27" t="s">
        <v>197</v>
      </c>
      <c r="C244" s="27" t="s">
        <v>212</v>
      </c>
      <c r="D244" s="27"/>
      <c r="E244" s="27"/>
      <c r="F244" s="28">
        <f>F245+F249</f>
        <v>150</v>
      </c>
    </row>
    <row r="245" spans="1:14" ht="13.5" customHeight="1" x14ac:dyDescent="0.2">
      <c r="A245" s="29" t="s">
        <v>44</v>
      </c>
      <c r="B245" s="27" t="s">
        <v>197</v>
      </c>
      <c r="C245" s="27" t="s">
        <v>212</v>
      </c>
      <c r="D245" s="27" t="s">
        <v>45</v>
      </c>
      <c r="E245" s="27"/>
      <c r="F245" s="28">
        <f>F246</f>
        <v>150</v>
      </c>
    </row>
    <row r="246" spans="1:14" ht="18" customHeight="1" x14ac:dyDescent="0.2">
      <c r="A246" s="13" t="s">
        <v>44</v>
      </c>
      <c r="B246" s="10" t="s">
        <v>197</v>
      </c>
      <c r="C246" s="10" t="s">
        <v>212</v>
      </c>
      <c r="D246" s="10" t="s">
        <v>43</v>
      </c>
      <c r="E246" s="10"/>
      <c r="F246" s="14">
        <f>F247</f>
        <v>150</v>
      </c>
    </row>
    <row r="247" spans="1:14" ht="27" customHeight="1" x14ac:dyDescent="0.2">
      <c r="A247" s="13" t="s">
        <v>213</v>
      </c>
      <c r="B247" s="10" t="s">
        <v>197</v>
      </c>
      <c r="C247" s="10" t="s">
        <v>212</v>
      </c>
      <c r="D247" s="10" t="s">
        <v>211</v>
      </c>
      <c r="E247" s="10"/>
      <c r="F247" s="14">
        <f>F248</f>
        <v>150</v>
      </c>
    </row>
    <row r="248" spans="1:14" ht="24" x14ac:dyDescent="0.2">
      <c r="A248" s="13" t="s">
        <v>27</v>
      </c>
      <c r="B248" s="10" t="s">
        <v>197</v>
      </c>
      <c r="C248" s="10" t="s">
        <v>212</v>
      </c>
      <c r="D248" s="10" t="s">
        <v>211</v>
      </c>
      <c r="E248" s="10" t="s">
        <v>23</v>
      </c>
      <c r="F248" s="14">
        <v>150</v>
      </c>
      <c r="N248" s="31"/>
    </row>
    <row r="249" spans="1:14" ht="60" hidden="1" x14ac:dyDescent="0.2">
      <c r="A249" s="29" t="s">
        <v>370</v>
      </c>
      <c r="B249" s="27" t="s">
        <v>197</v>
      </c>
      <c r="C249" s="27" t="s">
        <v>212</v>
      </c>
      <c r="D249" s="27" t="s">
        <v>371</v>
      </c>
      <c r="E249" s="27"/>
      <c r="F249" s="28">
        <f>F250</f>
        <v>0</v>
      </c>
    </row>
    <row r="250" spans="1:14" ht="36" hidden="1" x14ac:dyDescent="0.2">
      <c r="A250" s="37" t="s">
        <v>469</v>
      </c>
      <c r="B250" s="10" t="s">
        <v>197</v>
      </c>
      <c r="C250" s="10" t="s">
        <v>212</v>
      </c>
      <c r="D250" s="10" t="s">
        <v>372</v>
      </c>
      <c r="E250" s="10"/>
      <c r="F250" s="14">
        <f>F253+F251+F255</f>
        <v>0</v>
      </c>
    </row>
    <row r="251" spans="1:14" ht="24" hidden="1" x14ac:dyDescent="0.2">
      <c r="A251" s="13" t="s">
        <v>402</v>
      </c>
      <c r="B251" s="10" t="s">
        <v>197</v>
      </c>
      <c r="C251" s="10" t="s">
        <v>212</v>
      </c>
      <c r="D251" s="10" t="s">
        <v>403</v>
      </c>
      <c r="E251" s="10"/>
      <c r="F251" s="14">
        <f>F252</f>
        <v>0</v>
      </c>
    </row>
    <row r="252" spans="1:14" ht="24" hidden="1" x14ac:dyDescent="0.2">
      <c r="A252" s="13" t="s">
        <v>401</v>
      </c>
      <c r="B252" s="10" t="s">
        <v>197</v>
      </c>
      <c r="C252" s="10" t="s">
        <v>212</v>
      </c>
      <c r="D252" s="10" t="s">
        <v>403</v>
      </c>
      <c r="E252" s="10" t="s">
        <v>67</v>
      </c>
      <c r="F252" s="14"/>
      <c r="G252" s="2">
        <v>62524</v>
      </c>
    </row>
    <row r="253" spans="1:14" ht="24" hidden="1" x14ac:dyDescent="0.2">
      <c r="A253" s="13" t="s">
        <v>404</v>
      </c>
      <c r="B253" s="10" t="s">
        <v>197</v>
      </c>
      <c r="C253" s="10" t="s">
        <v>212</v>
      </c>
      <c r="D253" s="10" t="s">
        <v>373</v>
      </c>
      <c r="E253" s="10"/>
      <c r="F253" s="14">
        <f>F254</f>
        <v>0</v>
      </c>
    </row>
    <row r="254" spans="1:14" ht="24" hidden="1" x14ac:dyDescent="0.2">
      <c r="A254" s="13" t="s">
        <v>401</v>
      </c>
      <c r="B254" s="10" t="s">
        <v>197</v>
      </c>
      <c r="C254" s="10" t="s">
        <v>212</v>
      </c>
      <c r="D254" s="10" t="s">
        <v>373</v>
      </c>
      <c r="E254" s="10" t="s">
        <v>67</v>
      </c>
      <c r="F254" s="14"/>
      <c r="G254" s="2">
        <v>1282</v>
      </c>
    </row>
    <row r="255" spans="1:14" ht="36" hidden="1" x14ac:dyDescent="0.2">
      <c r="A255" s="13" t="s">
        <v>405</v>
      </c>
      <c r="B255" s="10" t="s">
        <v>197</v>
      </c>
      <c r="C255" s="10" t="s">
        <v>212</v>
      </c>
      <c r="D255" s="10" t="s">
        <v>406</v>
      </c>
      <c r="E255" s="10"/>
      <c r="F255" s="14">
        <f>F256</f>
        <v>0</v>
      </c>
    </row>
    <row r="256" spans="1:14" ht="24" hidden="1" x14ac:dyDescent="0.2">
      <c r="A256" s="13" t="s">
        <v>401</v>
      </c>
      <c r="B256" s="10" t="s">
        <v>197</v>
      </c>
      <c r="C256" s="10" t="s">
        <v>212</v>
      </c>
      <c r="D256" s="10" t="s">
        <v>406</v>
      </c>
      <c r="E256" s="10" t="s">
        <v>67</v>
      </c>
      <c r="F256" s="14"/>
      <c r="G256" s="2">
        <v>651</v>
      </c>
    </row>
    <row r="257" spans="1:14" x14ac:dyDescent="0.2">
      <c r="A257" s="29" t="s">
        <v>210</v>
      </c>
      <c r="B257" s="27" t="s">
        <v>197</v>
      </c>
      <c r="C257" s="27" t="s">
        <v>200</v>
      </c>
      <c r="D257" s="27"/>
      <c r="E257" s="27"/>
      <c r="F257" s="28">
        <f>F258+F262+F290</f>
        <v>29545</v>
      </c>
    </row>
    <row r="258" spans="1:14" x14ac:dyDescent="0.2">
      <c r="A258" s="29" t="s">
        <v>44</v>
      </c>
      <c r="B258" s="27" t="s">
        <v>197</v>
      </c>
      <c r="C258" s="27" t="s">
        <v>200</v>
      </c>
      <c r="D258" s="27" t="s">
        <v>45</v>
      </c>
      <c r="E258" s="27"/>
      <c r="F258" s="28">
        <f>F259</f>
        <v>29393</v>
      </c>
    </row>
    <row r="259" spans="1:14" x14ac:dyDescent="0.2">
      <c r="A259" s="13" t="s">
        <v>44</v>
      </c>
      <c r="B259" s="10" t="s">
        <v>197</v>
      </c>
      <c r="C259" s="10" t="s">
        <v>200</v>
      </c>
      <c r="D259" s="10" t="s">
        <v>43</v>
      </c>
      <c r="E259" s="10"/>
      <c r="F259" s="14">
        <f>F260</f>
        <v>29393</v>
      </c>
    </row>
    <row r="260" spans="1:14" ht="39.75" customHeight="1" x14ac:dyDescent="0.2">
      <c r="A260" s="13" t="s">
        <v>494</v>
      </c>
      <c r="B260" s="10" t="s">
        <v>197</v>
      </c>
      <c r="C260" s="10" t="s">
        <v>200</v>
      </c>
      <c r="D260" s="10" t="s">
        <v>209</v>
      </c>
      <c r="E260" s="10"/>
      <c r="F260" s="14">
        <f>F261</f>
        <v>29393</v>
      </c>
    </row>
    <row r="261" spans="1:14" x14ac:dyDescent="0.2">
      <c r="A261" s="13" t="s">
        <v>138</v>
      </c>
      <c r="B261" s="10" t="s">
        <v>197</v>
      </c>
      <c r="C261" s="10" t="s">
        <v>200</v>
      </c>
      <c r="D261" s="10" t="s">
        <v>209</v>
      </c>
      <c r="E261" s="10" t="s">
        <v>136</v>
      </c>
      <c r="F261" s="14">
        <v>29393</v>
      </c>
      <c r="N261" s="31"/>
    </row>
    <row r="262" spans="1:14" ht="66" customHeight="1" x14ac:dyDescent="0.2">
      <c r="A262" s="29" t="s">
        <v>208</v>
      </c>
      <c r="B262" s="27" t="s">
        <v>197</v>
      </c>
      <c r="C262" s="27" t="s">
        <v>200</v>
      </c>
      <c r="D262" s="27" t="s">
        <v>207</v>
      </c>
      <c r="E262" s="27"/>
      <c r="F262" s="28">
        <f>F263</f>
        <v>152</v>
      </c>
    </row>
    <row r="263" spans="1:14" ht="36" x14ac:dyDescent="0.2">
      <c r="A263" s="13" t="s">
        <v>206</v>
      </c>
      <c r="B263" s="10" t="s">
        <v>197</v>
      </c>
      <c r="C263" s="10" t="s">
        <v>200</v>
      </c>
      <c r="D263" s="10" t="s">
        <v>205</v>
      </c>
      <c r="E263" s="10"/>
      <c r="F263" s="14">
        <f>F287+F267+F284+F264</f>
        <v>152</v>
      </c>
    </row>
    <row r="264" spans="1:14" ht="24" x14ac:dyDescent="0.2">
      <c r="A264" s="13" t="s">
        <v>501</v>
      </c>
      <c r="B264" s="10" t="s">
        <v>197</v>
      </c>
      <c r="C264" s="10" t="s">
        <v>200</v>
      </c>
      <c r="D264" s="10" t="s">
        <v>503</v>
      </c>
      <c r="E264" s="10"/>
      <c r="F264" s="14">
        <f>F265</f>
        <v>42</v>
      </c>
    </row>
    <row r="265" spans="1:14" x14ac:dyDescent="0.2">
      <c r="A265" s="13" t="s">
        <v>502</v>
      </c>
      <c r="B265" s="10" t="s">
        <v>197</v>
      </c>
      <c r="C265" s="10" t="s">
        <v>200</v>
      </c>
      <c r="D265" s="10" t="s">
        <v>504</v>
      </c>
      <c r="E265" s="10"/>
      <c r="F265" s="14">
        <f>F266</f>
        <v>42</v>
      </c>
    </row>
    <row r="266" spans="1:14" x14ac:dyDescent="0.2">
      <c r="A266" s="13" t="s">
        <v>5</v>
      </c>
      <c r="B266" s="10" t="s">
        <v>197</v>
      </c>
      <c r="C266" s="10" t="s">
        <v>200</v>
      </c>
      <c r="D266" s="10" t="s">
        <v>504</v>
      </c>
      <c r="E266" s="10" t="s">
        <v>1</v>
      </c>
      <c r="F266" s="14">
        <v>42</v>
      </c>
      <c r="N266" s="31"/>
    </row>
    <row r="267" spans="1:14" ht="24" x14ac:dyDescent="0.2">
      <c r="A267" s="13" t="s">
        <v>483</v>
      </c>
      <c r="B267" s="10" t="s">
        <v>197</v>
      </c>
      <c r="C267" s="10" t="s">
        <v>200</v>
      </c>
      <c r="D267" s="10" t="s">
        <v>204</v>
      </c>
      <c r="E267" s="10"/>
      <c r="F267" s="14">
        <f>F268+F270+F272+F274+F276+F278+F280+F282</f>
        <v>106</v>
      </c>
    </row>
    <row r="268" spans="1:14" ht="24" x14ac:dyDescent="0.2">
      <c r="A268" s="13" t="s">
        <v>505</v>
      </c>
      <c r="B268" s="10" t="s">
        <v>197</v>
      </c>
      <c r="C268" s="10" t="s">
        <v>200</v>
      </c>
      <c r="D268" s="10" t="s">
        <v>532</v>
      </c>
      <c r="E268" s="10"/>
      <c r="F268" s="14">
        <f>F269</f>
        <v>12</v>
      </c>
      <c r="N268" s="31"/>
    </row>
    <row r="269" spans="1:14" x14ac:dyDescent="0.2">
      <c r="A269" s="13" t="s">
        <v>5</v>
      </c>
      <c r="B269" s="10" t="s">
        <v>197</v>
      </c>
      <c r="C269" s="10" t="s">
        <v>200</v>
      </c>
      <c r="D269" s="10" t="s">
        <v>532</v>
      </c>
      <c r="E269" s="10" t="s">
        <v>1</v>
      </c>
      <c r="F269" s="14">
        <v>12</v>
      </c>
    </row>
    <row r="270" spans="1:14" ht="24" hidden="1" x14ac:dyDescent="0.2">
      <c r="A270" s="13" t="s">
        <v>422</v>
      </c>
      <c r="B270" s="10" t="s">
        <v>197</v>
      </c>
      <c r="C270" s="10" t="s">
        <v>200</v>
      </c>
      <c r="D270" s="10" t="s">
        <v>421</v>
      </c>
      <c r="E270" s="10"/>
      <c r="F270" s="14">
        <f>F271</f>
        <v>0</v>
      </c>
    </row>
    <row r="271" spans="1:14" hidden="1" x14ac:dyDescent="0.2">
      <c r="A271" s="13" t="s">
        <v>5</v>
      </c>
      <c r="B271" s="10" t="s">
        <v>197</v>
      </c>
      <c r="C271" s="10" t="s">
        <v>200</v>
      </c>
      <c r="D271" s="10" t="s">
        <v>421</v>
      </c>
      <c r="E271" s="10" t="s">
        <v>1</v>
      </c>
      <c r="F271" s="14"/>
    </row>
    <row r="272" spans="1:14" ht="25.5" customHeight="1" x14ac:dyDescent="0.2">
      <c r="A272" s="13" t="s">
        <v>506</v>
      </c>
      <c r="B272" s="10" t="s">
        <v>197</v>
      </c>
      <c r="C272" s="10" t="s">
        <v>200</v>
      </c>
      <c r="D272" s="10" t="s">
        <v>533</v>
      </c>
      <c r="E272" s="10"/>
      <c r="F272" s="14">
        <f>F273</f>
        <v>18</v>
      </c>
    </row>
    <row r="273" spans="1:14" x14ac:dyDescent="0.2">
      <c r="A273" s="13" t="s">
        <v>5</v>
      </c>
      <c r="B273" s="10" t="s">
        <v>197</v>
      </c>
      <c r="C273" s="10" t="s">
        <v>200</v>
      </c>
      <c r="D273" s="10" t="s">
        <v>533</v>
      </c>
      <c r="E273" s="10" t="s">
        <v>1</v>
      </c>
      <c r="F273" s="14">
        <v>18</v>
      </c>
      <c r="N273" s="31"/>
    </row>
    <row r="274" spans="1:14" ht="24" x14ac:dyDescent="0.2">
      <c r="A274" s="13" t="s">
        <v>507</v>
      </c>
      <c r="B274" s="10" t="s">
        <v>197</v>
      </c>
      <c r="C274" s="10" t="s">
        <v>200</v>
      </c>
      <c r="D274" s="10" t="s">
        <v>534</v>
      </c>
      <c r="E274" s="10"/>
      <c r="F274" s="14">
        <f>F275</f>
        <v>12</v>
      </c>
    </row>
    <row r="275" spans="1:14" x14ac:dyDescent="0.2">
      <c r="A275" s="13" t="s">
        <v>5</v>
      </c>
      <c r="B275" s="10" t="s">
        <v>197</v>
      </c>
      <c r="C275" s="10" t="s">
        <v>200</v>
      </c>
      <c r="D275" s="10" t="s">
        <v>534</v>
      </c>
      <c r="E275" s="10" t="s">
        <v>1</v>
      </c>
      <c r="F275" s="14">
        <v>12</v>
      </c>
      <c r="N275" s="31"/>
    </row>
    <row r="276" spans="1:14" x14ac:dyDescent="0.2">
      <c r="A276" s="13" t="s">
        <v>508</v>
      </c>
      <c r="B276" s="10" t="s">
        <v>197</v>
      </c>
      <c r="C276" s="10" t="s">
        <v>200</v>
      </c>
      <c r="D276" s="10" t="s">
        <v>512</v>
      </c>
      <c r="E276" s="10"/>
      <c r="F276" s="14">
        <f>F277</f>
        <v>41</v>
      </c>
    </row>
    <row r="277" spans="1:14" x14ac:dyDescent="0.2">
      <c r="A277" s="13" t="s">
        <v>5</v>
      </c>
      <c r="B277" s="10" t="s">
        <v>197</v>
      </c>
      <c r="C277" s="10" t="s">
        <v>200</v>
      </c>
      <c r="D277" s="10" t="s">
        <v>512</v>
      </c>
      <c r="E277" s="10" t="s">
        <v>1</v>
      </c>
      <c r="F277" s="14">
        <v>41</v>
      </c>
      <c r="N277" s="31"/>
    </row>
    <row r="278" spans="1:14" ht="24" x14ac:dyDescent="0.2">
      <c r="A278" s="13" t="s">
        <v>509</v>
      </c>
      <c r="B278" s="10" t="s">
        <v>197</v>
      </c>
      <c r="C278" s="10" t="s">
        <v>200</v>
      </c>
      <c r="D278" s="10" t="s">
        <v>513</v>
      </c>
      <c r="E278" s="10"/>
      <c r="F278" s="14">
        <f>F279</f>
        <v>5</v>
      </c>
    </row>
    <row r="279" spans="1:14" x14ac:dyDescent="0.2">
      <c r="A279" s="13" t="s">
        <v>5</v>
      </c>
      <c r="B279" s="10" t="s">
        <v>197</v>
      </c>
      <c r="C279" s="10" t="s">
        <v>200</v>
      </c>
      <c r="D279" s="10" t="s">
        <v>513</v>
      </c>
      <c r="E279" s="10" t="s">
        <v>1</v>
      </c>
      <c r="F279" s="14">
        <v>5</v>
      </c>
      <c r="N279" s="31"/>
    </row>
    <row r="280" spans="1:14" ht="24" x14ac:dyDescent="0.2">
      <c r="A280" s="13" t="s">
        <v>510</v>
      </c>
      <c r="B280" s="10" t="s">
        <v>197</v>
      </c>
      <c r="C280" s="10" t="s">
        <v>200</v>
      </c>
      <c r="D280" s="10" t="s">
        <v>514</v>
      </c>
      <c r="E280" s="10"/>
      <c r="F280" s="14">
        <f>F281</f>
        <v>3</v>
      </c>
    </row>
    <row r="281" spans="1:14" x14ac:dyDescent="0.2">
      <c r="A281" s="13" t="s">
        <v>5</v>
      </c>
      <c r="B281" s="10" t="s">
        <v>197</v>
      </c>
      <c r="C281" s="10" t="s">
        <v>200</v>
      </c>
      <c r="D281" s="10" t="s">
        <v>514</v>
      </c>
      <c r="E281" s="10" t="s">
        <v>1</v>
      </c>
      <c r="F281" s="14">
        <v>3</v>
      </c>
      <c r="N281" s="31"/>
    </row>
    <row r="282" spans="1:14" ht="24" x14ac:dyDescent="0.2">
      <c r="A282" s="13" t="s">
        <v>511</v>
      </c>
      <c r="B282" s="10" t="s">
        <v>197</v>
      </c>
      <c r="C282" s="10" t="s">
        <v>200</v>
      </c>
      <c r="D282" s="10" t="s">
        <v>515</v>
      </c>
      <c r="E282" s="10"/>
      <c r="F282" s="14">
        <f>F283</f>
        <v>15</v>
      </c>
    </row>
    <row r="283" spans="1:14" x14ac:dyDescent="0.2">
      <c r="A283" s="13" t="s">
        <v>5</v>
      </c>
      <c r="B283" s="10" t="s">
        <v>197</v>
      </c>
      <c r="C283" s="10" t="s">
        <v>200</v>
      </c>
      <c r="D283" s="10" t="s">
        <v>515</v>
      </c>
      <c r="E283" s="10" t="s">
        <v>1</v>
      </c>
      <c r="F283" s="14">
        <v>15</v>
      </c>
      <c r="N283" s="31"/>
    </row>
    <row r="284" spans="1:14" ht="24" x14ac:dyDescent="0.2">
      <c r="A284" s="13" t="s">
        <v>516</v>
      </c>
      <c r="B284" s="10" t="s">
        <v>197</v>
      </c>
      <c r="C284" s="10" t="s">
        <v>200</v>
      </c>
      <c r="D284" s="10" t="s">
        <v>203</v>
      </c>
      <c r="E284" s="10"/>
      <c r="F284" s="14">
        <f>F285</f>
        <v>4</v>
      </c>
    </row>
    <row r="285" spans="1:14" ht="24" x14ac:dyDescent="0.2">
      <c r="A285" s="13" t="s">
        <v>517</v>
      </c>
      <c r="B285" s="10" t="s">
        <v>197</v>
      </c>
      <c r="C285" s="10" t="s">
        <v>200</v>
      </c>
      <c r="D285" s="10" t="s">
        <v>518</v>
      </c>
      <c r="E285" s="10"/>
      <c r="F285" s="14">
        <f>F286</f>
        <v>4</v>
      </c>
    </row>
    <row r="286" spans="1:14" x14ac:dyDescent="0.2">
      <c r="A286" s="13" t="s">
        <v>5</v>
      </c>
      <c r="B286" s="10" t="s">
        <v>197</v>
      </c>
      <c r="C286" s="10" t="s">
        <v>200</v>
      </c>
      <c r="D286" s="10" t="s">
        <v>518</v>
      </c>
      <c r="E286" s="10" t="s">
        <v>1</v>
      </c>
      <c r="F286" s="14">
        <v>4</v>
      </c>
      <c r="N286" s="31"/>
    </row>
    <row r="287" spans="1:14" x14ac:dyDescent="0.2">
      <c r="A287" s="13" t="s">
        <v>470</v>
      </c>
      <c r="B287" s="10" t="s">
        <v>197</v>
      </c>
      <c r="C287" s="10" t="s">
        <v>200</v>
      </c>
      <c r="D287" s="10" t="s">
        <v>202</v>
      </c>
      <c r="E287" s="10"/>
      <c r="F287" s="14">
        <f>F288</f>
        <v>0</v>
      </c>
    </row>
    <row r="288" spans="1:14" ht="24" x14ac:dyDescent="0.2">
      <c r="A288" s="13" t="s">
        <v>201</v>
      </c>
      <c r="B288" s="10" t="s">
        <v>197</v>
      </c>
      <c r="C288" s="10" t="s">
        <v>200</v>
      </c>
      <c r="D288" s="10" t="s">
        <v>199</v>
      </c>
      <c r="E288" s="10"/>
      <c r="F288" s="14">
        <f>F289</f>
        <v>0</v>
      </c>
    </row>
    <row r="289" spans="1:14" ht="24" x14ac:dyDescent="0.2">
      <c r="A289" s="13" t="s">
        <v>401</v>
      </c>
      <c r="B289" s="10" t="s">
        <v>197</v>
      </c>
      <c r="C289" s="10" t="s">
        <v>200</v>
      </c>
      <c r="D289" s="10" t="s">
        <v>199</v>
      </c>
      <c r="E289" s="10" t="s">
        <v>67</v>
      </c>
      <c r="F289" s="14">
        <v>0</v>
      </c>
      <c r="N289" s="31"/>
    </row>
    <row r="290" spans="1:14" ht="36" hidden="1" x14ac:dyDescent="0.2">
      <c r="A290" s="29" t="s">
        <v>11</v>
      </c>
      <c r="B290" s="27" t="s">
        <v>197</v>
      </c>
      <c r="C290" s="27" t="s">
        <v>200</v>
      </c>
      <c r="D290" s="27" t="s">
        <v>512</v>
      </c>
      <c r="E290" s="27"/>
      <c r="F290" s="28">
        <f>F291</f>
        <v>0</v>
      </c>
    </row>
    <row r="291" spans="1:14" ht="24" hidden="1" x14ac:dyDescent="0.2">
      <c r="A291" s="37" t="s">
        <v>478</v>
      </c>
      <c r="B291" s="10" t="s">
        <v>197</v>
      </c>
      <c r="C291" s="10" t="s">
        <v>200</v>
      </c>
      <c r="D291" s="10" t="s">
        <v>512</v>
      </c>
      <c r="E291" s="10"/>
      <c r="F291" s="14">
        <f>F292</f>
        <v>0</v>
      </c>
    </row>
    <row r="292" spans="1:14" ht="24" hidden="1" x14ac:dyDescent="0.2">
      <c r="A292" s="13" t="s">
        <v>289</v>
      </c>
      <c r="B292" s="10" t="s">
        <v>197</v>
      </c>
      <c r="C292" s="10" t="s">
        <v>200</v>
      </c>
      <c r="D292" s="10" t="s">
        <v>513</v>
      </c>
      <c r="E292" s="10"/>
      <c r="F292" s="14">
        <f>F293</f>
        <v>0</v>
      </c>
    </row>
    <row r="293" spans="1:14" hidden="1" x14ac:dyDescent="0.2">
      <c r="A293" s="13" t="s">
        <v>5</v>
      </c>
      <c r="B293" s="10" t="s">
        <v>197</v>
      </c>
      <c r="C293" s="10" t="s">
        <v>200</v>
      </c>
      <c r="D293" s="10" t="s">
        <v>513</v>
      </c>
      <c r="E293" s="10" t="s">
        <v>1</v>
      </c>
      <c r="F293" s="14"/>
      <c r="J293" s="2">
        <v>49</v>
      </c>
    </row>
    <row r="294" spans="1:14" x14ac:dyDescent="0.2">
      <c r="A294" s="29" t="s">
        <v>374</v>
      </c>
      <c r="B294" s="27" t="s">
        <v>197</v>
      </c>
      <c r="C294" s="27" t="s">
        <v>375</v>
      </c>
      <c r="D294" s="27"/>
      <c r="E294" s="27"/>
      <c r="F294" s="28">
        <f>F295</f>
        <v>5999</v>
      </c>
    </row>
    <row r="295" spans="1:14" x14ac:dyDescent="0.2">
      <c r="A295" s="29" t="s">
        <v>44</v>
      </c>
      <c r="B295" s="27" t="s">
        <v>197</v>
      </c>
      <c r="C295" s="27" t="s">
        <v>375</v>
      </c>
      <c r="D295" s="27" t="s">
        <v>45</v>
      </c>
      <c r="E295" s="27"/>
      <c r="F295" s="28">
        <f>F296</f>
        <v>5999</v>
      </c>
    </row>
    <row r="296" spans="1:14" x14ac:dyDescent="0.2">
      <c r="A296" s="13" t="s">
        <v>44</v>
      </c>
      <c r="B296" s="10" t="s">
        <v>197</v>
      </c>
      <c r="C296" s="10" t="s">
        <v>375</v>
      </c>
      <c r="D296" s="10" t="s">
        <v>43</v>
      </c>
      <c r="E296" s="10"/>
      <c r="F296" s="14">
        <f>F297</f>
        <v>5999</v>
      </c>
    </row>
    <row r="297" spans="1:14" ht="24" x14ac:dyDescent="0.2">
      <c r="A297" s="13" t="s">
        <v>423</v>
      </c>
      <c r="B297" s="10" t="s">
        <v>197</v>
      </c>
      <c r="C297" s="10" t="s">
        <v>375</v>
      </c>
      <c r="D297" s="10" t="s">
        <v>376</v>
      </c>
      <c r="E297" s="10"/>
      <c r="F297" s="14">
        <f>F298</f>
        <v>5999</v>
      </c>
    </row>
    <row r="298" spans="1:14" x14ac:dyDescent="0.2">
      <c r="A298" s="13" t="s">
        <v>5</v>
      </c>
      <c r="B298" s="10" t="s">
        <v>197</v>
      </c>
      <c r="C298" s="10" t="s">
        <v>375</v>
      </c>
      <c r="D298" s="10" t="s">
        <v>376</v>
      </c>
      <c r="E298" s="10" t="s">
        <v>1</v>
      </c>
      <c r="F298" s="14">
        <v>5999</v>
      </c>
      <c r="N298" s="31"/>
    </row>
    <row r="299" spans="1:14" ht="24" x14ac:dyDescent="0.2">
      <c r="A299" s="29" t="s">
        <v>198</v>
      </c>
      <c r="B299" s="27" t="s">
        <v>197</v>
      </c>
      <c r="C299" s="27" t="s">
        <v>196</v>
      </c>
      <c r="D299" s="27"/>
      <c r="E299" s="27"/>
      <c r="F299" s="28">
        <f>F300</f>
        <v>1</v>
      </c>
    </row>
    <row r="300" spans="1:14" x14ac:dyDescent="0.2">
      <c r="A300" s="29" t="s">
        <v>44</v>
      </c>
      <c r="B300" s="27" t="s">
        <v>197</v>
      </c>
      <c r="C300" s="27" t="s">
        <v>196</v>
      </c>
      <c r="D300" s="27" t="s">
        <v>45</v>
      </c>
      <c r="E300" s="27"/>
      <c r="F300" s="28">
        <f>F301</f>
        <v>1</v>
      </c>
    </row>
    <row r="301" spans="1:14" x14ac:dyDescent="0.2">
      <c r="A301" s="13" t="s">
        <v>44</v>
      </c>
      <c r="B301" s="10" t="s">
        <v>197</v>
      </c>
      <c r="C301" s="10" t="s">
        <v>196</v>
      </c>
      <c r="D301" s="10" t="s">
        <v>43</v>
      </c>
      <c r="E301" s="10"/>
      <c r="F301" s="14">
        <f>F302</f>
        <v>1</v>
      </c>
    </row>
    <row r="302" spans="1:14" s="32" customFormat="1" ht="104.25" customHeight="1" x14ac:dyDescent="0.15">
      <c r="A302" s="13" t="s">
        <v>499</v>
      </c>
      <c r="B302" s="10" t="s">
        <v>197</v>
      </c>
      <c r="C302" s="10" t="s">
        <v>196</v>
      </c>
      <c r="D302" s="10" t="s">
        <v>195</v>
      </c>
      <c r="E302" s="10"/>
      <c r="F302" s="14">
        <f>F303</f>
        <v>1</v>
      </c>
    </row>
    <row r="303" spans="1:14" ht="23.25" customHeight="1" x14ac:dyDescent="0.2">
      <c r="A303" s="13" t="s">
        <v>27</v>
      </c>
      <c r="B303" s="10" t="s">
        <v>197</v>
      </c>
      <c r="C303" s="10" t="s">
        <v>196</v>
      </c>
      <c r="D303" s="10" t="s">
        <v>195</v>
      </c>
      <c r="E303" s="10" t="s">
        <v>23</v>
      </c>
      <c r="F303" s="14">
        <v>1</v>
      </c>
      <c r="N303" s="31"/>
    </row>
    <row r="304" spans="1:14" x14ac:dyDescent="0.2">
      <c r="A304" s="29" t="s">
        <v>194</v>
      </c>
      <c r="B304" s="27" t="s">
        <v>124</v>
      </c>
      <c r="C304" s="27"/>
      <c r="D304" s="27"/>
      <c r="E304" s="27"/>
      <c r="F304" s="28">
        <f>F305+F325+F386+F405+F416+F438</f>
        <v>537820</v>
      </c>
    </row>
    <row r="305" spans="1:14" x14ac:dyDescent="0.2">
      <c r="A305" s="29" t="s">
        <v>193</v>
      </c>
      <c r="B305" s="27" t="s">
        <v>124</v>
      </c>
      <c r="C305" s="27" t="s">
        <v>185</v>
      </c>
      <c r="D305" s="27"/>
      <c r="E305" s="27"/>
      <c r="F305" s="28">
        <f>F306+F321</f>
        <v>124319</v>
      </c>
    </row>
    <row r="306" spans="1:14" ht="24" x14ac:dyDescent="0.2">
      <c r="A306" s="29" t="s">
        <v>66</v>
      </c>
      <c r="B306" s="27" t="s">
        <v>124</v>
      </c>
      <c r="C306" s="27" t="s">
        <v>185</v>
      </c>
      <c r="D306" s="27" t="s">
        <v>65</v>
      </c>
      <c r="E306" s="27"/>
      <c r="F306" s="28">
        <f>F307</f>
        <v>124129</v>
      </c>
    </row>
    <row r="307" spans="1:14" ht="24.75" customHeight="1" x14ac:dyDescent="0.2">
      <c r="A307" s="13" t="s">
        <v>64</v>
      </c>
      <c r="B307" s="10" t="s">
        <v>124</v>
      </c>
      <c r="C307" s="10" t="s">
        <v>185</v>
      </c>
      <c r="D307" s="10" t="s">
        <v>63</v>
      </c>
      <c r="E307" s="10"/>
      <c r="F307" s="14">
        <f>F308+F311+F318</f>
        <v>124129</v>
      </c>
    </row>
    <row r="308" spans="1:14" ht="19.5" hidden="1" customHeight="1" x14ac:dyDescent="0.2">
      <c r="A308" s="37" t="s">
        <v>192</v>
      </c>
      <c r="B308" s="10" t="s">
        <v>124</v>
      </c>
      <c r="C308" s="10" t="s">
        <v>185</v>
      </c>
      <c r="D308" s="10" t="s">
        <v>191</v>
      </c>
      <c r="E308" s="10"/>
      <c r="F308" s="14">
        <f>F309</f>
        <v>0</v>
      </c>
    </row>
    <row r="309" spans="1:14" ht="25.5" hidden="1" customHeight="1" x14ac:dyDescent="0.2">
      <c r="A309" s="13" t="s">
        <v>190</v>
      </c>
      <c r="B309" s="10" t="s">
        <v>124</v>
      </c>
      <c r="C309" s="10" t="s">
        <v>185</v>
      </c>
      <c r="D309" s="10" t="s">
        <v>189</v>
      </c>
      <c r="E309" s="10"/>
      <c r="F309" s="14">
        <f>F310</f>
        <v>0</v>
      </c>
    </row>
    <row r="310" spans="1:14" ht="24.75" hidden="1" customHeight="1" x14ac:dyDescent="0.2">
      <c r="A310" s="13" t="s">
        <v>401</v>
      </c>
      <c r="B310" s="10" t="s">
        <v>124</v>
      </c>
      <c r="C310" s="10" t="s">
        <v>185</v>
      </c>
      <c r="D310" s="10" t="s">
        <v>189</v>
      </c>
      <c r="E310" s="10" t="s">
        <v>67</v>
      </c>
      <c r="F310" s="14"/>
    </row>
    <row r="311" spans="1:14" ht="52.5" customHeight="1" x14ac:dyDescent="0.2">
      <c r="A311" s="37" t="s">
        <v>471</v>
      </c>
      <c r="B311" s="10" t="s">
        <v>124</v>
      </c>
      <c r="C311" s="10" t="s">
        <v>185</v>
      </c>
      <c r="D311" s="10" t="s">
        <v>188</v>
      </c>
      <c r="E311" s="10"/>
      <c r="F311" s="14">
        <f>F312+F314+F316</f>
        <v>124129</v>
      </c>
    </row>
    <row r="312" spans="1:14" ht="28.5" customHeight="1" x14ac:dyDescent="0.2">
      <c r="A312" s="13" t="s">
        <v>8</v>
      </c>
      <c r="B312" s="10" t="s">
        <v>124</v>
      </c>
      <c r="C312" s="10" t="s">
        <v>185</v>
      </c>
      <c r="D312" s="10" t="s">
        <v>187</v>
      </c>
      <c r="E312" s="10"/>
      <c r="F312" s="14">
        <f>F313</f>
        <v>43693</v>
      </c>
    </row>
    <row r="313" spans="1:14" ht="24" customHeight="1" x14ac:dyDescent="0.2">
      <c r="A313" s="13" t="s">
        <v>41</v>
      </c>
      <c r="B313" s="10" t="s">
        <v>124</v>
      </c>
      <c r="C313" s="10" t="s">
        <v>185</v>
      </c>
      <c r="D313" s="10" t="s">
        <v>187</v>
      </c>
      <c r="E313" s="10" t="s">
        <v>38</v>
      </c>
      <c r="F313" s="14">
        <v>43693</v>
      </c>
      <c r="N313" s="31"/>
    </row>
    <row r="314" spans="1:14" ht="24" x14ac:dyDescent="0.2">
      <c r="A314" s="13" t="s">
        <v>102</v>
      </c>
      <c r="B314" s="10" t="s">
        <v>124</v>
      </c>
      <c r="C314" s="10" t="s">
        <v>185</v>
      </c>
      <c r="D314" s="10" t="s">
        <v>186</v>
      </c>
      <c r="E314" s="10"/>
      <c r="F314" s="14">
        <f>F315</f>
        <v>36739</v>
      </c>
    </row>
    <row r="315" spans="1:14" ht="24" x14ac:dyDescent="0.2">
      <c r="A315" s="13" t="s">
        <v>41</v>
      </c>
      <c r="B315" s="10" t="s">
        <v>124</v>
      </c>
      <c r="C315" s="10" t="s">
        <v>185</v>
      </c>
      <c r="D315" s="10" t="s">
        <v>186</v>
      </c>
      <c r="E315" s="10" t="s">
        <v>38</v>
      </c>
      <c r="F315" s="14">
        <v>36739</v>
      </c>
      <c r="G315" s="2">
        <v>2162</v>
      </c>
      <c r="N315" s="31"/>
    </row>
    <row r="316" spans="1:14" ht="118.5" customHeight="1" x14ac:dyDescent="0.2">
      <c r="A316" s="13" t="s">
        <v>181</v>
      </c>
      <c r="B316" s="10" t="s">
        <v>124</v>
      </c>
      <c r="C316" s="10" t="s">
        <v>185</v>
      </c>
      <c r="D316" s="10" t="s">
        <v>184</v>
      </c>
      <c r="E316" s="10"/>
      <c r="F316" s="14">
        <f>F317</f>
        <v>43697</v>
      </c>
    </row>
    <row r="317" spans="1:14" ht="24" x14ac:dyDescent="0.2">
      <c r="A317" s="13" t="s">
        <v>41</v>
      </c>
      <c r="B317" s="10" t="s">
        <v>124</v>
      </c>
      <c r="C317" s="10" t="s">
        <v>185</v>
      </c>
      <c r="D317" s="10" t="s">
        <v>184</v>
      </c>
      <c r="E317" s="10" t="s">
        <v>38</v>
      </c>
      <c r="F317" s="14">
        <v>43697</v>
      </c>
      <c r="N317" s="31"/>
    </row>
    <row r="318" spans="1:14" ht="36" hidden="1" x14ac:dyDescent="0.2">
      <c r="A318" s="37" t="s">
        <v>484</v>
      </c>
      <c r="B318" s="10" t="s">
        <v>124</v>
      </c>
      <c r="C318" s="10" t="s">
        <v>185</v>
      </c>
      <c r="D318" s="10" t="s">
        <v>388</v>
      </c>
      <c r="E318" s="10"/>
      <c r="F318" s="14">
        <f>F319</f>
        <v>0</v>
      </c>
    </row>
    <row r="319" spans="1:14" ht="36" hidden="1" x14ac:dyDescent="0.2">
      <c r="A319" s="13" t="s">
        <v>347</v>
      </c>
      <c r="B319" s="10" t="s">
        <v>124</v>
      </c>
      <c r="C319" s="10" t="s">
        <v>185</v>
      </c>
      <c r="D319" s="10" t="s">
        <v>389</v>
      </c>
      <c r="E319" s="10"/>
      <c r="F319" s="14">
        <f>F320</f>
        <v>0</v>
      </c>
    </row>
    <row r="320" spans="1:14" ht="24" hidden="1" x14ac:dyDescent="0.2">
      <c r="A320" s="13" t="s">
        <v>41</v>
      </c>
      <c r="B320" s="10" t="s">
        <v>124</v>
      </c>
      <c r="C320" s="10" t="s">
        <v>185</v>
      </c>
      <c r="D320" s="10" t="s">
        <v>389</v>
      </c>
      <c r="E320" s="10" t="s">
        <v>38</v>
      </c>
      <c r="F320" s="14"/>
      <c r="G320" s="2">
        <v>747</v>
      </c>
    </row>
    <row r="321" spans="1:14" ht="60" x14ac:dyDescent="0.2">
      <c r="A321" s="40" t="s">
        <v>539</v>
      </c>
      <c r="B321" s="27" t="s">
        <v>124</v>
      </c>
      <c r="C321" s="27" t="s">
        <v>185</v>
      </c>
      <c r="D321" s="27" t="s">
        <v>438</v>
      </c>
      <c r="E321" s="10"/>
      <c r="F321" s="28">
        <f>F322</f>
        <v>190</v>
      </c>
    </row>
    <row r="322" spans="1:14" ht="36" x14ac:dyDescent="0.2">
      <c r="A322" s="41" t="s">
        <v>485</v>
      </c>
      <c r="B322" s="10" t="s">
        <v>124</v>
      </c>
      <c r="C322" s="10" t="s">
        <v>185</v>
      </c>
      <c r="D322" s="10" t="s">
        <v>436</v>
      </c>
      <c r="E322" s="10"/>
      <c r="F322" s="14">
        <f t="shared" ref="F322" si="1">F323</f>
        <v>190</v>
      </c>
    </row>
    <row r="323" spans="1:14" ht="24" x14ac:dyDescent="0.2">
      <c r="A323" s="11" t="s">
        <v>447</v>
      </c>
      <c r="B323" s="10" t="s">
        <v>124</v>
      </c>
      <c r="C323" s="10" t="s">
        <v>185</v>
      </c>
      <c r="D323" s="10" t="s">
        <v>437</v>
      </c>
      <c r="E323" s="10"/>
      <c r="F323" s="14">
        <f>F324</f>
        <v>190</v>
      </c>
    </row>
    <row r="324" spans="1:14" ht="24" x14ac:dyDescent="0.2">
      <c r="A324" s="13" t="s">
        <v>41</v>
      </c>
      <c r="B324" s="10" t="s">
        <v>124</v>
      </c>
      <c r="C324" s="10" t="s">
        <v>185</v>
      </c>
      <c r="D324" s="10" t="s">
        <v>437</v>
      </c>
      <c r="E324" s="10" t="s">
        <v>38</v>
      </c>
      <c r="F324" s="14">
        <v>190</v>
      </c>
      <c r="N324" s="31"/>
    </row>
    <row r="325" spans="1:14" s="32" customFormat="1" x14ac:dyDescent="0.15">
      <c r="A325" s="29" t="s">
        <v>183</v>
      </c>
      <c r="B325" s="27" t="s">
        <v>124</v>
      </c>
      <c r="C325" s="27" t="s">
        <v>167</v>
      </c>
      <c r="D325" s="27"/>
      <c r="E325" s="27"/>
      <c r="F325" s="28">
        <f>F326+F382</f>
        <v>349669</v>
      </c>
    </row>
    <row r="326" spans="1:14" ht="24" x14ac:dyDescent="0.2">
      <c r="A326" s="29" t="s">
        <v>66</v>
      </c>
      <c r="B326" s="27" t="s">
        <v>124</v>
      </c>
      <c r="C326" s="27" t="s">
        <v>167</v>
      </c>
      <c r="D326" s="27" t="s">
        <v>65</v>
      </c>
      <c r="E326" s="27"/>
      <c r="F326" s="28">
        <f>F327+F361</f>
        <v>349491</v>
      </c>
    </row>
    <row r="327" spans="1:14" ht="24" customHeight="1" x14ac:dyDescent="0.2">
      <c r="A327" s="13" t="s">
        <v>135</v>
      </c>
      <c r="B327" s="10" t="s">
        <v>124</v>
      </c>
      <c r="C327" s="10" t="s">
        <v>167</v>
      </c>
      <c r="D327" s="10" t="s">
        <v>63</v>
      </c>
      <c r="E327" s="10"/>
      <c r="F327" s="14">
        <f>F328+F358+F350+F355+F339</f>
        <v>300143</v>
      </c>
    </row>
    <row r="328" spans="1:14" ht="85.5" customHeight="1" x14ac:dyDescent="0.2">
      <c r="A328" s="37" t="s">
        <v>455</v>
      </c>
      <c r="B328" s="10" t="s">
        <v>124</v>
      </c>
      <c r="C328" s="10" t="s">
        <v>167</v>
      </c>
      <c r="D328" s="10" t="s">
        <v>134</v>
      </c>
      <c r="E328" s="10"/>
      <c r="F328" s="14">
        <f>F329+F331+F333+F335+F337</f>
        <v>297710</v>
      </c>
    </row>
    <row r="329" spans="1:14" ht="24" x14ac:dyDescent="0.2">
      <c r="A329" s="13" t="s">
        <v>8</v>
      </c>
      <c r="B329" s="10" t="s">
        <v>124</v>
      </c>
      <c r="C329" s="10" t="s">
        <v>167</v>
      </c>
      <c r="D329" s="10" t="s">
        <v>182</v>
      </c>
      <c r="E329" s="10"/>
      <c r="F329" s="14">
        <f>F330</f>
        <v>20706</v>
      </c>
    </row>
    <row r="330" spans="1:14" ht="24" x14ac:dyDescent="0.2">
      <c r="A330" s="13" t="s">
        <v>41</v>
      </c>
      <c r="B330" s="10" t="s">
        <v>124</v>
      </c>
      <c r="C330" s="10" t="s">
        <v>167</v>
      </c>
      <c r="D330" s="10" t="s">
        <v>182</v>
      </c>
      <c r="E330" s="10" t="s">
        <v>38</v>
      </c>
      <c r="F330" s="14">
        <v>20706</v>
      </c>
      <c r="N330" s="31"/>
    </row>
    <row r="331" spans="1:14" ht="24" x14ac:dyDescent="0.2">
      <c r="A331" s="13" t="s">
        <v>102</v>
      </c>
      <c r="B331" s="10" t="s">
        <v>124</v>
      </c>
      <c r="C331" s="10" t="s">
        <v>167</v>
      </c>
      <c r="D331" s="10" t="s">
        <v>164</v>
      </c>
      <c r="E331" s="10"/>
      <c r="F331" s="14">
        <f>F332</f>
        <v>74063</v>
      </c>
    </row>
    <row r="332" spans="1:14" ht="24" x14ac:dyDescent="0.2">
      <c r="A332" s="13" t="s">
        <v>41</v>
      </c>
      <c r="B332" s="10" t="s">
        <v>124</v>
      </c>
      <c r="C332" s="10" t="s">
        <v>167</v>
      </c>
      <c r="D332" s="10" t="s">
        <v>164</v>
      </c>
      <c r="E332" s="10" t="s">
        <v>38</v>
      </c>
      <c r="F332" s="14">
        <v>74063</v>
      </c>
      <c r="G332" s="2">
        <v>-590</v>
      </c>
      <c r="J332" s="2">
        <v>-83</v>
      </c>
      <c r="N332" s="31"/>
    </row>
    <row r="333" spans="1:14" ht="117" customHeight="1" x14ac:dyDescent="0.2">
      <c r="A333" s="13" t="s">
        <v>181</v>
      </c>
      <c r="B333" s="10" t="s">
        <v>124</v>
      </c>
      <c r="C333" s="10" t="s">
        <v>167</v>
      </c>
      <c r="D333" s="10" t="s">
        <v>180</v>
      </c>
      <c r="E333" s="10"/>
      <c r="F333" s="14">
        <f>F334</f>
        <v>181353</v>
      </c>
    </row>
    <row r="334" spans="1:14" ht="26.25" customHeight="1" x14ac:dyDescent="0.2">
      <c r="A334" s="13" t="s">
        <v>41</v>
      </c>
      <c r="B334" s="10" t="s">
        <v>124</v>
      </c>
      <c r="C334" s="10" t="s">
        <v>167</v>
      </c>
      <c r="D334" s="10" t="s">
        <v>180</v>
      </c>
      <c r="E334" s="10" t="s">
        <v>38</v>
      </c>
      <c r="F334" s="14">
        <v>181353</v>
      </c>
      <c r="N334" s="31"/>
    </row>
    <row r="335" spans="1:14" ht="48.75" customHeight="1" x14ac:dyDescent="0.2">
      <c r="A335" s="13" t="s">
        <v>444</v>
      </c>
      <c r="B335" s="10" t="s">
        <v>124</v>
      </c>
      <c r="C335" s="10" t="s">
        <v>167</v>
      </c>
      <c r="D335" s="10" t="s">
        <v>179</v>
      </c>
      <c r="E335" s="10"/>
      <c r="F335" s="14">
        <f>F336</f>
        <v>20038</v>
      </c>
    </row>
    <row r="336" spans="1:14" ht="24" x14ac:dyDescent="0.2">
      <c r="A336" s="13" t="s">
        <v>41</v>
      </c>
      <c r="B336" s="10" t="s">
        <v>124</v>
      </c>
      <c r="C336" s="10" t="s">
        <v>167</v>
      </c>
      <c r="D336" s="10" t="s">
        <v>179</v>
      </c>
      <c r="E336" s="10" t="s">
        <v>38</v>
      </c>
      <c r="F336" s="14">
        <v>20038</v>
      </c>
      <c r="N336" s="31"/>
    </row>
    <row r="337" spans="1:14" ht="77.25" customHeight="1" x14ac:dyDescent="0.2">
      <c r="A337" s="13" t="s">
        <v>133</v>
      </c>
      <c r="B337" s="10" t="s">
        <v>124</v>
      </c>
      <c r="C337" s="10" t="s">
        <v>167</v>
      </c>
      <c r="D337" s="10" t="s">
        <v>132</v>
      </c>
      <c r="E337" s="10"/>
      <c r="F337" s="14">
        <f>F338</f>
        <v>1550</v>
      </c>
    </row>
    <row r="338" spans="1:14" ht="24" x14ac:dyDescent="0.2">
      <c r="A338" s="13" t="s">
        <v>41</v>
      </c>
      <c r="B338" s="10" t="s">
        <v>124</v>
      </c>
      <c r="C338" s="10" t="s">
        <v>167</v>
      </c>
      <c r="D338" s="10" t="s">
        <v>132</v>
      </c>
      <c r="E338" s="10" t="s">
        <v>38</v>
      </c>
      <c r="F338" s="14">
        <v>1550</v>
      </c>
      <c r="N338" s="31"/>
    </row>
    <row r="339" spans="1:14" ht="24" x14ac:dyDescent="0.2">
      <c r="A339" s="13" t="s">
        <v>519</v>
      </c>
      <c r="B339" s="10" t="s">
        <v>124</v>
      </c>
      <c r="C339" s="10" t="s">
        <v>167</v>
      </c>
      <c r="D339" s="10" t="s">
        <v>523</v>
      </c>
      <c r="E339" s="10"/>
      <c r="F339" s="14">
        <f>F342+F344+F346+F348+F340</f>
        <v>2433</v>
      </c>
      <c r="N339" s="31"/>
    </row>
    <row r="340" spans="1:14" x14ac:dyDescent="0.2">
      <c r="A340" s="13" t="s">
        <v>543</v>
      </c>
      <c r="B340" s="10" t="s">
        <v>124</v>
      </c>
      <c r="C340" s="10" t="s">
        <v>167</v>
      </c>
      <c r="D340" s="10" t="s">
        <v>545</v>
      </c>
      <c r="E340" s="10"/>
      <c r="F340" s="14">
        <f>F341</f>
        <v>2083</v>
      </c>
      <c r="N340" s="31"/>
    </row>
    <row r="341" spans="1:14" ht="24" x14ac:dyDescent="0.2">
      <c r="A341" s="13" t="s">
        <v>41</v>
      </c>
      <c r="B341" s="10" t="s">
        <v>124</v>
      </c>
      <c r="C341" s="10" t="s">
        <v>167</v>
      </c>
      <c r="D341" s="10" t="s">
        <v>545</v>
      </c>
      <c r="E341" s="10" t="s">
        <v>38</v>
      </c>
      <c r="F341" s="14">
        <v>2083</v>
      </c>
      <c r="N341" s="31"/>
    </row>
    <row r="342" spans="1:14" ht="24" x14ac:dyDescent="0.2">
      <c r="A342" s="13" t="s">
        <v>535</v>
      </c>
      <c r="B342" s="10" t="s">
        <v>124</v>
      </c>
      <c r="C342" s="10" t="s">
        <v>167</v>
      </c>
      <c r="D342" s="10" t="s">
        <v>524</v>
      </c>
      <c r="E342" s="10"/>
      <c r="F342" s="14">
        <f>F343</f>
        <v>100</v>
      </c>
      <c r="N342" s="31"/>
    </row>
    <row r="343" spans="1:14" ht="24" x14ac:dyDescent="0.2">
      <c r="A343" s="13" t="s">
        <v>41</v>
      </c>
      <c r="B343" s="10" t="s">
        <v>124</v>
      </c>
      <c r="C343" s="10" t="s">
        <v>167</v>
      </c>
      <c r="D343" s="10" t="s">
        <v>524</v>
      </c>
      <c r="E343" s="10" t="s">
        <v>38</v>
      </c>
      <c r="F343" s="14">
        <v>100</v>
      </c>
      <c r="N343" s="31"/>
    </row>
    <row r="344" spans="1:14" x14ac:dyDescent="0.2">
      <c r="A344" s="13" t="s">
        <v>520</v>
      </c>
      <c r="B344" s="10" t="s">
        <v>124</v>
      </c>
      <c r="C344" s="10" t="s">
        <v>167</v>
      </c>
      <c r="D344" s="10" t="s">
        <v>525</v>
      </c>
      <c r="E344" s="10"/>
      <c r="F344" s="14">
        <f>F345</f>
        <v>100</v>
      </c>
      <c r="N344" s="31"/>
    </row>
    <row r="345" spans="1:14" ht="24" x14ac:dyDescent="0.2">
      <c r="A345" s="13" t="s">
        <v>41</v>
      </c>
      <c r="B345" s="10" t="s">
        <v>124</v>
      </c>
      <c r="C345" s="10" t="s">
        <v>167</v>
      </c>
      <c r="D345" s="10" t="s">
        <v>525</v>
      </c>
      <c r="E345" s="10" t="s">
        <v>38</v>
      </c>
      <c r="F345" s="14">
        <v>100</v>
      </c>
      <c r="N345" s="31"/>
    </row>
    <row r="346" spans="1:14" ht="24" x14ac:dyDescent="0.2">
      <c r="A346" s="13" t="s">
        <v>521</v>
      </c>
      <c r="B346" s="10" t="s">
        <v>124</v>
      </c>
      <c r="C346" s="10" t="s">
        <v>167</v>
      </c>
      <c r="D346" s="10" t="s">
        <v>526</v>
      </c>
      <c r="E346" s="10"/>
      <c r="F346" s="14">
        <f>F347</f>
        <v>100</v>
      </c>
      <c r="N346" s="31"/>
    </row>
    <row r="347" spans="1:14" ht="24" x14ac:dyDescent="0.2">
      <c r="A347" s="13" t="s">
        <v>41</v>
      </c>
      <c r="B347" s="10" t="s">
        <v>124</v>
      </c>
      <c r="C347" s="10" t="s">
        <v>167</v>
      </c>
      <c r="D347" s="10" t="s">
        <v>526</v>
      </c>
      <c r="E347" s="10" t="s">
        <v>38</v>
      </c>
      <c r="F347" s="14">
        <v>100</v>
      </c>
      <c r="N347" s="31"/>
    </row>
    <row r="348" spans="1:14" x14ac:dyDescent="0.2">
      <c r="A348" s="13" t="s">
        <v>522</v>
      </c>
      <c r="B348" s="10" t="s">
        <v>124</v>
      </c>
      <c r="C348" s="10" t="s">
        <v>167</v>
      </c>
      <c r="D348" s="10" t="s">
        <v>527</v>
      </c>
      <c r="E348" s="10"/>
      <c r="F348" s="14">
        <f>F349</f>
        <v>50</v>
      </c>
      <c r="N348" s="31"/>
    </row>
    <row r="349" spans="1:14" ht="24" x14ac:dyDescent="0.2">
      <c r="A349" s="13" t="s">
        <v>41</v>
      </c>
      <c r="B349" s="10" t="s">
        <v>124</v>
      </c>
      <c r="C349" s="10" t="s">
        <v>167</v>
      </c>
      <c r="D349" s="10" t="s">
        <v>527</v>
      </c>
      <c r="E349" s="10" t="s">
        <v>38</v>
      </c>
      <c r="F349" s="14">
        <v>50</v>
      </c>
      <c r="N349" s="31"/>
    </row>
    <row r="350" spans="1:14" ht="36" x14ac:dyDescent="0.2">
      <c r="A350" s="37" t="s">
        <v>484</v>
      </c>
      <c r="B350" s="10" t="s">
        <v>124</v>
      </c>
      <c r="C350" s="10" t="s">
        <v>167</v>
      </c>
      <c r="D350" s="10" t="s">
        <v>388</v>
      </c>
      <c r="E350" s="10"/>
      <c r="F350" s="14">
        <f>F351+F353</f>
        <v>0</v>
      </c>
    </row>
    <row r="351" spans="1:14" ht="24" hidden="1" x14ac:dyDescent="0.2">
      <c r="A351" s="13" t="s">
        <v>397</v>
      </c>
      <c r="B351" s="10" t="s">
        <v>124</v>
      </c>
      <c r="C351" s="10" t="s">
        <v>167</v>
      </c>
      <c r="D351" s="10" t="s">
        <v>407</v>
      </c>
      <c r="E351" s="10"/>
      <c r="F351" s="14">
        <f>F352</f>
        <v>0</v>
      </c>
    </row>
    <row r="352" spans="1:14" ht="24" hidden="1" x14ac:dyDescent="0.2">
      <c r="A352" s="13" t="s">
        <v>401</v>
      </c>
      <c r="B352" s="10" t="s">
        <v>124</v>
      </c>
      <c r="C352" s="10" t="s">
        <v>167</v>
      </c>
      <c r="D352" s="10" t="s">
        <v>407</v>
      </c>
      <c r="E352" s="10" t="s">
        <v>67</v>
      </c>
      <c r="F352" s="14"/>
      <c r="G352" s="2">
        <v>7127</v>
      </c>
    </row>
    <row r="353" spans="1:14" ht="36" x14ac:dyDescent="0.2">
      <c r="A353" s="13" t="s">
        <v>347</v>
      </c>
      <c r="B353" s="10" t="s">
        <v>124</v>
      </c>
      <c r="C353" s="10" t="s">
        <v>167</v>
      </c>
      <c r="D353" s="10" t="s">
        <v>389</v>
      </c>
      <c r="E353" s="10"/>
      <c r="F353" s="14">
        <f>F354</f>
        <v>0</v>
      </c>
    </row>
    <row r="354" spans="1:14" ht="24" x14ac:dyDescent="0.2">
      <c r="A354" s="13" t="s">
        <v>401</v>
      </c>
      <c r="B354" s="10" t="s">
        <v>124</v>
      </c>
      <c r="C354" s="10" t="s">
        <v>167</v>
      </c>
      <c r="D354" s="10" t="s">
        <v>389</v>
      </c>
      <c r="E354" s="10" t="s">
        <v>67</v>
      </c>
      <c r="F354" s="14">
        <v>0</v>
      </c>
      <c r="N354" s="31"/>
    </row>
    <row r="355" spans="1:14" ht="24" hidden="1" x14ac:dyDescent="0.2">
      <c r="A355" s="37" t="s">
        <v>430</v>
      </c>
      <c r="B355" s="10" t="s">
        <v>124</v>
      </c>
      <c r="C355" s="10" t="s">
        <v>167</v>
      </c>
      <c r="D355" s="10" t="s">
        <v>432</v>
      </c>
      <c r="E355" s="10"/>
      <c r="F355" s="14">
        <f>F356</f>
        <v>0</v>
      </c>
    </row>
    <row r="356" spans="1:14" ht="24" hidden="1" x14ac:dyDescent="0.2">
      <c r="A356" s="13" t="s">
        <v>431</v>
      </c>
      <c r="B356" s="10" t="s">
        <v>124</v>
      </c>
      <c r="C356" s="10" t="s">
        <v>167</v>
      </c>
      <c r="D356" s="10" t="s">
        <v>433</v>
      </c>
      <c r="E356" s="10"/>
      <c r="F356" s="14">
        <f>F357</f>
        <v>0</v>
      </c>
    </row>
    <row r="357" spans="1:14" ht="24" hidden="1" x14ac:dyDescent="0.2">
      <c r="A357" s="13" t="s">
        <v>41</v>
      </c>
      <c r="B357" s="10" t="s">
        <v>124</v>
      </c>
      <c r="C357" s="10" t="s">
        <v>167</v>
      </c>
      <c r="D357" s="10" t="s">
        <v>433</v>
      </c>
      <c r="E357" s="10" t="s">
        <v>38</v>
      </c>
      <c r="F357" s="14"/>
      <c r="J357" s="2">
        <v>2083</v>
      </c>
    </row>
    <row r="358" spans="1:14" ht="24" hidden="1" x14ac:dyDescent="0.2">
      <c r="A358" s="37" t="s">
        <v>454</v>
      </c>
      <c r="B358" s="10" t="s">
        <v>124</v>
      </c>
      <c r="C358" s="10" t="s">
        <v>167</v>
      </c>
      <c r="D358" s="10" t="s">
        <v>162</v>
      </c>
      <c r="E358" s="10"/>
      <c r="F358" s="14">
        <f>F359</f>
        <v>0</v>
      </c>
    </row>
    <row r="359" spans="1:14" ht="42.75" hidden="1" customHeight="1" x14ac:dyDescent="0.2">
      <c r="A359" s="13" t="s">
        <v>445</v>
      </c>
      <c r="B359" s="10" t="s">
        <v>124</v>
      </c>
      <c r="C359" s="10" t="s">
        <v>167</v>
      </c>
      <c r="D359" s="10" t="s">
        <v>178</v>
      </c>
      <c r="E359" s="10"/>
      <c r="F359" s="14">
        <f>F360</f>
        <v>0</v>
      </c>
    </row>
    <row r="360" spans="1:14" ht="24" hidden="1" x14ac:dyDescent="0.2">
      <c r="A360" s="13" t="s">
        <v>41</v>
      </c>
      <c r="B360" s="10" t="s">
        <v>124</v>
      </c>
      <c r="C360" s="10" t="s">
        <v>167</v>
      </c>
      <c r="D360" s="10" t="s">
        <v>178</v>
      </c>
      <c r="E360" s="10" t="s">
        <v>38</v>
      </c>
      <c r="F360" s="14"/>
    </row>
    <row r="361" spans="1:14" x14ac:dyDescent="0.2">
      <c r="A361" s="13" t="s">
        <v>59</v>
      </c>
      <c r="B361" s="10" t="s">
        <v>124</v>
      </c>
      <c r="C361" s="10" t="s">
        <v>167</v>
      </c>
      <c r="D361" s="10" t="s">
        <v>58</v>
      </c>
      <c r="E361" s="10"/>
      <c r="F361" s="14">
        <f>F362+F371</f>
        <v>49348</v>
      </c>
    </row>
    <row r="362" spans="1:14" ht="24" x14ac:dyDescent="0.2">
      <c r="A362" s="37" t="s">
        <v>486</v>
      </c>
      <c r="B362" s="10" t="s">
        <v>124</v>
      </c>
      <c r="C362" s="10" t="s">
        <v>167</v>
      </c>
      <c r="D362" s="10" t="s">
        <v>177</v>
      </c>
      <c r="E362" s="10"/>
      <c r="F362" s="14">
        <f>F363+F367+F369+F365</f>
        <v>19013</v>
      </c>
    </row>
    <row r="363" spans="1:14" ht="36" x14ac:dyDescent="0.2">
      <c r="A363" s="13" t="s">
        <v>176</v>
      </c>
      <c r="B363" s="10" t="s">
        <v>124</v>
      </c>
      <c r="C363" s="10" t="s">
        <v>167</v>
      </c>
      <c r="D363" s="10" t="s">
        <v>175</v>
      </c>
      <c r="E363" s="10"/>
      <c r="F363" s="14">
        <f>F364</f>
        <v>1669</v>
      </c>
    </row>
    <row r="364" spans="1:14" ht="24" x14ac:dyDescent="0.2">
      <c r="A364" s="13" t="s">
        <v>41</v>
      </c>
      <c r="B364" s="10" t="s">
        <v>124</v>
      </c>
      <c r="C364" s="10" t="s">
        <v>167</v>
      </c>
      <c r="D364" s="10" t="s">
        <v>175</v>
      </c>
      <c r="E364" s="10" t="s">
        <v>38</v>
      </c>
      <c r="F364" s="14">
        <v>1669</v>
      </c>
      <c r="N364" s="31"/>
    </row>
    <row r="365" spans="1:14" ht="24" x14ac:dyDescent="0.2">
      <c r="A365" s="13" t="s">
        <v>431</v>
      </c>
      <c r="B365" s="10" t="s">
        <v>124</v>
      </c>
      <c r="C365" s="10" t="s">
        <v>167</v>
      </c>
      <c r="D365" s="10" t="s">
        <v>546</v>
      </c>
      <c r="E365" s="10"/>
      <c r="F365" s="14">
        <f>F366</f>
        <v>2083</v>
      </c>
      <c r="N365" s="31"/>
    </row>
    <row r="366" spans="1:14" ht="24" x14ac:dyDescent="0.2">
      <c r="A366" s="13" t="s">
        <v>41</v>
      </c>
      <c r="B366" s="10" t="s">
        <v>124</v>
      </c>
      <c r="C366" s="10" t="s">
        <v>167</v>
      </c>
      <c r="D366" s="10" t="s">
        <v>546</v>
      </c>
      <c r="E366" s="10" t="s">
        <v>38</v>
      </c>
      <c r="F366" s="14">
        <v>2083</v>
      </c>
      <c r="N366" s="31"/>
    </row>
    <row r="367" spans="1:14" ht="41.25" customHeight="1" x14ac:dyDescent="0.2">
      <c r="A367" s="13" t="s">
        <v>174</v>
      </c>
      <c r="B367" s="10" t="s">
        <v>124</v>
      </c>
      <c r="C367" s="10" t="s">
        <v>167</v>
      </c>
      <c r="D367" s="10" t="s">
        <v>173</v>
      </c>
      <c r="E367" s="10"/>
      <c r="F367" s="14">
        <f>F368</f>
        <v>15110</v>
      </c>
    </row>
    <row r="368" spans="1:14" ht="24" x14ac:dyDescent="0.2">
      <c r="A368" s="13" t="s">
        <v>41</v>
      </c>
      <c r="B368" s="10" t="s">
        <v>124</v>
      </c>
      <c r="C368" s="10" t="s">
        <v>167</v>
      </c>
      <c r="D368" s="10" t="s">
        <v>173</v>
      </c>
      <c r="E368" s="10" t="s">
        <v>38</v>
      </c>
      <c r="F368" s="14">
        <v>15110</v>
      </c>
      <c r="N368" s="31"/>
    </row>
    <row r="369" spans="1:14" ht="64.5" customHeight="1" x14ac:dyDescent="0.2">
      <c r="A369" s="13" t="s">
        <v>172</v>
      </c>
      <c r="B369" s="10" t="s">
        <v>124</v>
      </c>
      <c r="C369" s="10" t="s">
        <v>167</v>
      </c>
      <c r="D369" s="10" t="s">
        <v>171</v>
      </c>
      <c r="E369" s="10"/>
      <c r="F369" s="14">
        <f>F370</f>
        <v>151</v>
      </c>
    </row>
    <row r="370" spans="1:14" ht="24" x14ac:dyDescent="0.2">
      <c r="A370" s="13" t="s">
        <v>41</v>
      </c>
      <c r="B370" s="10" t="s">
        <v>124</v>
      </c>
      <c r="C370" s="10" t="s">
        <v>167</v>
      </c>
      <c r="D370" s="10" t="s">
        <v>171</v>
      </c>
      <c r="E370" s="10" t="s">
        <v>38</v>
      </c>
      <c r="F370" s="14">
        <v>151</v>
      </c>
      <c r="N370" s="31"/>
    </row>
    <row r="371" spans="1:14" ht="24" x14ac:dyDescent="0.2">
      <c r="A371" s="37" t="s">
        <v>170</v>
      </c>
      <c r="B371" s="10" t="s">
        <v>124</v>
      </c>
      <c r="C371" s="10" t="s">
        <v>167</v>
      </c>
      <c r="D371" s="10" t="s">
        <v>169</v>
      </c>
      <c r="E371" s="10"/>
      <c r="F371" s="14">
        <f>F378+F380+F376+F372+F374</f>
        <v>30335</v>
      </c>
    </row>
    <row r="372" spans="1:14" ht="36" x14ac:dyDescent="0.2">
      <c r="A372" s="13" t="s">
        <v>168</v>
      </c>
      <c r="B372" s="10" t="s">
        <v>124</v>
      </c>
      <c r="C372" s="10" t="s">
        <v>167</v>
      </c>
      <c r="D372" s="10" t="s">
        <v>166</v>
      </c>
      <c r="E372" s="10"/>
      <c r="F372" s="14">
        <f>F373</f>
        <v>29604</v>
      </c>
    </row>
    <row r="373" spans="1:14" ht="24" x14ac:dyDescent="0.2">
      <c r="A373" s="13" t="s">
        <v>41</v>
      </c>
      <c r="B373" s="10" t="s">
        <v>124</v>
      </c>
      <c r="C373" s="10" t="s">
        <v>167</v>
      </c>
      <c r="D373" s="10" t="s">
        <v>166</v>
      </c>
      <c r="E373" s="10" t="s">
        <v>38</v>
      </c>
      <c r="F373" s="14">
        <v>29604</v>
      </c>
    </row>
    <row r="374" spans="1:14" ht="36" x14ac:dyDescent="0.2">
      <c r="A374" s="13" t="s">
        <v>446</v>
      </c>
      <c r="B374" s="10" t="s">
        <v>124</v>
      </c>
      <c r="C374" s="10" t="s">
        <v>167</v>
      </c>
      <c r="D374" s="10" t="s">
        <v>408</v>
      </c>
      <c r="E374" s="10"/>
      <c r="F374" s="14">
        <f>F375</f>
        <v>731</v>
      </c>
    </row>
    <row r="375" spans="1:14" ht="24" x14ac:dyDescent="0.2">
      <c r="A375" s="13" t="s">
        <v>41</v>
      </c>
      <c r="B375" s="10" t="s">
        <v>124</v>
      </c>
      <c r="C375" s="10" t="s">
        <v>167</v>
      </c>
      <c r="D375" s="10" t="s">
        <v>408</v>
      </c>
      <c r="E375" s="10" t="s">
        <v>38</v>
      </c>
      <c r="F375" s="14">
        <v>731</v>
      </c>
      <c r="N375" s="31"/>
    </row>
    <row r="376" spans="1:14" ht="24" x14ac:dyDescent="0.2">
      <c r="A376" s="13" t="s">
        <v>528</v>
      </c>
      <c r="B376" s="10" t="s">
        <v>124</v>
      </c>
      <c r="C376" s="10" t="s">
        <v>167</v>
      </c>
      <c r="D376" s="10" t="s">
        <v>529</v>
      </c>
      <c r="E376" s="10"/>
      <c r="F376" s="14">
        <f>F377</f>
        <v>0</v>
      </c>
    </row>
    <row r="377" spans="1:14" ht="24" x14ac:dyDescent="0.2">
      <c r="A377" s="13" t="s">
        <v>41</v>
      </c>
      <c r="B377" s="10" t="s">
        <v>124</v>
      </c>
      <c r="C377" s="10" t="s">
        <v>167</v>
      </c>
      <c r="D377" s="10" t="s">
        <v>529</v>
      </c>
      <c r="E377" s="10" t="s">
        <v>38</v>
      </c>
      <c r="F377" s="14">
        <v>0</v>
      </c>
      <c r="N377" s="31"/>
    </row>
    <row r="378" spans="1:14" ht="36" hidden="1" x14ac:dyDescent="0.2">
      <c r="A378" s="13" t="s">
        <v>168</v>
      </c>
      <c r="B378" s="10" t="s">
        <v>124</v>
      </c>
      <c r="C378" s="10" t="s">
        <v>167</v>
      </c>
      <c r="D378" s="10" t="s">
        <v>166</v>
      </c>
      <c r="E378" s="10"/>
      <c r="F378" s="14">
        <f>F379</f>
        <v>0</v>
      </c>
    </row>
    <row r="379" spans="1:14" ht="24" hidden="1" x14ac:dyDescent="0.2">
      <c r="A379" s="13" t="s">
        <v>41</v>
      </c>
      <c r="B379" s="10" t="s">
        <v>124</v>
      </c>
      <c r="C379" s="10" t="s">
        <v>167</v>
      </c>
      <c r="D379" s="10" t="s">
        <v>166</v>
      </c>
      <c r="E379" s="10" t="s">
        <v>38</v>
      </c>
      <c r="F379" s="14"/>
    </row>
    <row r="380" spans="1:14" ht="36" hidden="1" x14ac:dyDescent="0.2">
      <c r="A380" s="13" t="s">
        <v>446</v>
      </c>
      <c r="B380" s="10" t="s">
        <v>124</v>
      </c>
      <c r="C380" s="10" t="s">
        <v>167</v>
      </c>
      <c r="D380" s="10" t="s">
        <v>408</v>
      </c>
      <c r="E380" s="10"/>
      <c r="F380" s="14">
        <f>F381</f>
        <v>0</v>
      </c>
    </row>
    <row r="381" spans="1:14" ht="24" hidden="1" x14ac:dyDescent="0.2">
      <c r="A381" s="13" t="s">
        <v>41</v>
      </c>
      <c r="B381" s="10" t="s">
        <v>124</v>
      </c>
      <c r="C381" s="10" t="s">
        <v>167</v>
      </c>
      <c r="D381" s="10" t="s">
        <v>408</v>
      </c>
      <c r="E381" s="10" t="s">
        <v>38</v>
      </c>
      <c r="F381" s="14"/>
      <c r="G381" s="2">
        <v>1450</v>
      </c>
    </row>
    <row r="382" spans="1:14" ht="60" x14ac:dyDescent="0.2">
      <c r="A382" s="40" t="s">
        <v>539</v>
      </c>
      <c r="B382" s="27" t="s">
        <v>124</v>
      </c>
      <c r="C382" s="27" t="s">
        <v>167</v>
      </c>
      <c r="D382" s="27" t="s">
        <v>438</v>
      </c>
      <c r="E382" s="10"/>
      <c r="F382" s="28">
        <f t="shared" ref="F382" si="2">F383</f>
        <v>178</v>
      </c>
    </row>
    <row r="383" spans="1:14" ht="36" x14ac:dyDescent="0.2">
      <c r="A383" s="41" t="s">
        <v>485</v>
      </c>
      <c r="B383" s="10" t="s">
        <v>124</v>
      </c>
      <c r="C383" s="10" t="s">
        <v>167</v>
      </c>
      <c r="D383" s="10" t="s">
        <v>436</v>
      </c>
      <c r="E383" s="10"/>
      <c r="F383" s="14">
        <f>F384</f>
        <v>178</v>
      </c>
    </row>
    <row r="384" spans="1:14" ht="24" x14ac:dyDescent="0.2">
      <c r="A384" s="11" t="s">
        <v>447</v>
      </c>
      <c r="B384" s="10" t="s">
        <v>124</v>
      </c>
      <c r="C384" s="10" t="s">
        <v>167</v>
      </c>
      <c r="D384" s="10" t="s">
        <v>437</v>
      </c>
      <c r="E384" s="10"/>
      <c r="F384" s="14">
        <f>F385</f>
        <v>178</v>
      </c>
    </row>
    <row r="385" spans="1:14" ht="24" x14ac:dyDescent="0.2">
      <c r="A385" s="13" t="s">
        <v>41</v>
      </c>
      <c r="B385" s="10" t="s">
        <v>124</v>
      </c>
      <c r="C385" s="10" t="s">
        <v>167</v>
      </c>
      <c r="D385" s="10" t="s">
        <v>437</v>
      </c>
      <c r="E385" s="10" t="s">
        <v>38</v>
      </c>
      <c r="F385" s="14">
        <v>178</v>
      </c>
      <c r="N385" s="31"/>
    </row>
    <row r="386" spans="1:14" x14ac:dyDescent="0.2">
      <c r="A386" s="29" t="s">
        <v>165</v>
      </c>
      <c r="B386" s="27" t="s">
        <v>124</v>
      </c>
      <c r="C386" s="27" t="s">
        <v>160</v>
      </c>
      <c r="D386" s="27"/>
      <c r="E386" s="27"/>
      <c r="F386" s="28">
        <f>F387+F401</f>
        <v>37615</v>
      </c>
    </row>
    <row r="387" spans="1:14" ht="24" x14ac:dyDescent="0.2">
      <c r="A387" s="29" t="s">
        <v>66</v>
      </c>
      <c r="B387" s="27" t="s">
        <v>124</v>
      </c>
      <c r="C387" s="27" t="s">
        <v>160</v>
      </c>
      <c r="D387" s="27" t="s">
        <v>65</v>
      </c>
      <c r="E387" s="27"/>
      <c r="F387" s="28">
        <f>F388</f>
        <v>37593</v>
      </c>
    </row>
    <row r="388" spans="1:14" ht="24" x14ac:dyDescent="0.2">
      <c r="A388" s="13" t="s">
        <v>135</v>
      </c>
      <c r="B388" s="10" t="s">
        <v>124</v>
      </c>
      <c r="C388" s="10" t="s">
        <v>160</v>
      </c>
      <c r="D388" s="10" t="s">
        <v>63</v>
      </c>
      <c r="E388" s="10"/>
      <c r="F388" s="14">
        <f>F389+F397+F394</f>
        <v>37593</v>
      </c>
    </row>
    <row r="389" spans="1:14" ht="91.5" customHeight="1" x14ac:dyDescent="0.2">
      <c r="A389" s="37" t="s">
        <v>455</v>
      </c>
      <c r="B389" s="10" t="s">
        <v>124</v>
      </c>
      <c r="C389" s="10" t="s">
        <v>160</v>
      </c>
      <c r="D389" s="10" t="s">
        <v>134</v>
      </c>
      <c r="E389" s="10"/>
      <c r="F389" s="14">
        <f>F390+F392</f>
        <v>30225</v>
      </c>
    </row>
    <row r="390" spans="1:14" ht="24" x14ac:dyDescent="0.2">
      <c r="A390" s="13" t="s">
        <v>102</v>
      </c>
      <c r="B390" s="10" t="s">
        <v>124</v>
      </c>
      <c r="C390" s="10" t="s">
        <v>160</v>
      </c>
      <c r="D390" s="10" t="s">
        <v>164</v>
      </c>
      <c r="E390" s="10"/>
      <c r="F390" s="14">
        <f>F391</f>
        <v>7234</v>
      </c>
    </row>
    <row r="391" spans="1:14" ht="24" x14ac:dyDescent="0.2">
      <c r="A391" s="13" t="s">
        <v>41</v>
      </c>
      <c r="B391" s="10" t="s">
        <v>124</v>
      </c>
      <c r="C391" s="10" t="s">
        <v>160</v>
      </c>
      <c r="D391" s="10" t="s">
        <v>164</v>
      </c>
      <c r="E391" s="10" t="s">
        <v>38</v>
      </c>
      <c r="F391" s="14">
        <v>7234</v>
      </c>
      <c r="N391" s="31"/>
    </row>
    <row r="392" spans="1:14" ht="24" x14ac:dyDescent="0.2">
      <c r="A392" s="13" t="s">
        <v>8</v>
      </c>
      <c r="B392" s="10" t="s">
        <v>124</v>
      </c>
      <c r="C392" s="10" t="s">
        <v>160</v>
      </c>
      <c r="D392" s="10" t="s">
        <v>163</v>
      </c>
      <c r="E392" s="10"/>
      <c r="F392" s="14">
        <f>F393</f>
        <v>22991</v>
      </c>
    </row>
    <row r="393" spans="1:14" ht="24" x14ac:dyDescent="0.2">
      <c r="A393" s="13" t="s">
        <v>41</v>
      </c>
      <c r="B393" s="10" t="s">
        <v>124</v>
      </c>
      <c r="C393" s="10" t="s">
        <v>160</v>
      </c>
      <c r="D393" s="10" t="s">
        <v>163</v>
      </c>
      <c r="E393" s="10" t="s">
        <v>38</v>
      </c>
      <c r="F393" s="14">
        <v>22991</v>
      </c>
      <c r="G393" s="2">
        <f>511+434</f>
        <v>945</v>
      </c>
      <c r="J393" s="2">
        <v>395</v>
      </c>
      <c r="N393" s="31"/>
    </row>
    <row r="394" spans="1:14" ht="29.25" hidden="1" customHeight="1" x14ac:dyDescent="0.2">
      <c r="A394" s="38" t="s">
        <v>430</v>
      </c>
      <c r="B394" s="10" t="s">
        <v>124</v>
      </c>
      <c r="C394" s="10" t="s">
        <v>160</v>
      </c>
      <c r="D394" s="10" t="s">
        <v>440</v>
      </c>
      <c r="E394" s="10"/>
      <c r="F394" s="14">
        <f>F395</f>
        <v>0</v>
      </c>
    </row>
    <row r="395" spans="1:14" hidden="1" x14ac:dyDescent="0.2">
      <c r="A395" s="11" t="s">
        <v>439</v>
      </c>
      <c r="B395" s="10" t="s">
        <v>124</v>
      </c>
      <c r="C395" s="10" t="s">
        <v>160</v>
      </c>
      <c r="D395" s="10" t="s">
        <v>441</v>
      </c>
      <c r="E395" s="10"/>
      <c r="F395" s="14">
        <f>F396</f>
        <v>0</v>
      </c>
    </row>
    <row r="396" spans="1:14" ht="24" hidden="1" x14ac:dyDescent="0.2">
      <c r="A396" s="13" t="s">
        <v>41</v>
      </c>
      <c r="B396" s="10" t="s">
        <v>124</v>
      </c>
      <c r="C396" s="10" t="s">
        <v>160</v>
      </c>
      <c r="D396" s="10" t="s">
        <v>441</v>
      </c>
      <c r="E396" s="10" t="s">
        <v>38</v>
      </c>
      <c r="F396" s="14"/>
    </row>
    <row r="397" spans="1:14" ht="24" x14ac:dyDescent="0.2">
      <c r="A397" s="37" t="s">
        <v>454</v>
      </c>
      <c r="B397" s="10" t="s">
        <v>124</v>
      </c>
      <c r="C397" s="10" t="s">
        <v>160</v>
      </c>
      <c r="D397" s="10" t="s">
        <v>162</v>
      </c>
      <c r="E397" s="10"/>
      <c r="F397" s="14">
        <f>F398</f>
        <v>7368</v>
      </c>
    </row>
    <row r="398" spans="1:14" ht="39.75" customHeight="1" x14ac:dyDescent="0.2">
      <c r="A398" s="13" t="s">
        <v>161</v>
      </c>
      <c r="B398" s="10" t="s">
        <v>124</v>
      </c>
      <c r="C398" s="10" t="s">
        <v>160</v>
      </c>
      <c r="D398" s="10" t="s">
        <v>159</v>
      </c>
      <c r="E398" s="10"/>
      <c r="F398" s="14">
        <f>F399+F400</f>
        <v>7368</v>
      </c>
    </row>
    <row r="399" spans="1:14" ht="24" x14ac:dyDescent="0.2">
      <c r="A399" s="13" t="s">
        <v>41</v>
      </c>
      <c r="B399" s="10" t="s">
        <v>124</v>
      </c>
      <c r="C399" s="10" t="s">
        <v>160</v>
      </c>
      <c r="D399" s="10" t="s">
        <v>159</v>
      </c>
      <c r="E399" s="10" t="s">
        <v>38</v>
      </c>
      <c r="F399" s="14">
        <v>7275</v>
      </c>
      <c r="G399" s="2">
        <v>-637</v>
      </c>
      <c r="J399" s="2">
        <v>-395</v>
      </c>
      <c r="N399" s="31"/>
    </row>
    <row r="400" spans="1:14" ht="16.5" customHeight="1" x14ac:dyDescent="0.2">
      <c r="A400" s="13" t="s">
        <v>138</v>
      </c>
      <c r="B400" s="10" t="s">
        <v>124</v>
      </c>
      <c r="C400" s="10" t="s">
        <v>160</v>
      </c>
      <c r="D400" s="10" t="s">
        <v>159</v>
      </c>
      <c r="E400" s="10" t="s">
        <v>136</v>
      </c>
      <c r="F400" s="14">
        <v>93</v>
      </c>
      <c r="G400" s="2">
        <v>126</v>
      </c>
      <c r="N400" s="31"/>
    </row>
    <row r="401" spans="1:14" ht="60" x14ac:dyDescent="0.2">
      <c r="A401" s="40" t="s">
        <v>539</v>
      </c>
      <c r="B401" s="27" t="s">
        <v>124</v>
      </c>
      <c r="C401" s="27" t="s">
        <v>160</v>
      </c>
      <c r="D401" s="27" t="s">
        <v>438</v>
      </c>
      <c r="E401" s="10"/>
      <c r="F401" s="28">
        <f t="shared" ref="F401" si="3">F402</f>
        <v>22</v>
      </c>
    </row>
    <row r="402" spans="1:14" ht="36" x14ac:dyDescent="0.2">
      <c r="A402" s="41" t="s">
        <v>485</v>
      </c>
      <c r="B402" s="10" t="s">
        <v>124</v>
      </c>
      <c r="C402" s="10" t="s">
        <v>160</v>
      </c>
      <c r="D402" s="10" t="s">
        <v>436</v>
      </c>
      <c r="E402" s="10"/>
      <c r="F402" s="14">
        <f>F403</f>
        <v>22</v>
      </c>
    </row>
    <row r="403" spans="1:14" ht="24" x14ac:dyDescent="0.2">
      <c r="A403" s="11" t="s">
        <v>447</v>
      </c>
      <c r="B403" s="10" t="s">
        <v>124</v>
      </c>
      <c r="C403" s="10" t="s">
        <v>160</v>
      </c>
      <c r="D403" s="10" t="s">
        <v>437</v>
      </c>
      <c r="E403" s="10"/>
      <c r="F403" s="14">
        <f>F404</f>
        <v>22</v>
      </c>
    </row>
    <row r="404" spans="1:14" ht="22.5" customHeight="1" x14ac:dyDescent="0.2">
      <c r="A404" s="13" t="s">
        <v>41</v>
      </c>
      <c r="B404" s="10" t="s">
        <v>124</v>
      </c>
      <c r="C404" s="10" t="s">
        <v>160</v>
      </c>
      <c r="D404" s="10" t="s">
        <v>437</v>
      </c>
      <c r="E404" s="10" t="s">
        <v>38</v>
      </c>
      <c r="F404" s="14">
        <v>22</v>
      </c>
      <c r="N404" s="31"/>
    </row>
    <row r="405" spans="1:14" ht="24" x14ac:dyDescent="0.2">
      <c r="A405" s="29" t="s">
        <v>158</v>
      </c>
      <c r="B405" s="27" t="s">
        <v>124</v>
      </c>
      <c r="C405" s="27" t="s">
        <v>148</v>
      </c>
      <c r="D405" s="27"/>
      <c r="E405" s="27"/>
      <c r="F405" s="28">
        <f>F406+F412</f>
        <v>80</v>
      </c>
    </row>
    <row r="406" spans="1:14" ht="24" x14ac:dyDescent="0.2">
      <c r="A406" s="29" t="s">
        <v>157</v>
      </c>
      <c r="B406" s="27" t="s">
        <v>124</v>
      </c>
      <c r="C406" s="27" t="s">
        <v>148</v>
      </c>
      <c r="D406" s="27" t="s">
        <v>156</v>
      </c>
      <c r="E406" s="27"/>
      <c r="F406" s="28">
        <f>F407</f>
        <v>50</v>
      </c>
    </row>
    <row r="407" spans="1:14" ht="24" x14ac:dyDescent="0.2">
      <c r="A407" s="37" t="s">
        <v>155</v>
      </c>
      <c r="B407" s="10" t="s">
        <v>124</v>
      </c>
      <c r="C407" s="10" t="s">
        <v>148</v>
      </c>
      <c r="D407" s="10" t="s">
        <v>154</v>
      </c>
      <c r="E407" s="10"/>
      <c r="F407" s="14">
        <f>F408+F410</f>
        <v>50</v>
      </c>
    </row>
    <row r="408" spans="1:14" ht="37.5" customHeight="1" x14ac:dyDescent="0.2">
      <c r="A408" s="13" t="s">
        <v>153</v>
      </c>
      <c r="B408" s="10" t="s">
        <v>124</v>
      </c>
      <c r="C408" s="10" t="s">
        <v>148</v>
      </c>
      <c r="D408" s="10" t="s">
        <v>152</v>
      </c>
      <c r="E408" s="10"/>
      <c r="F408" s="14">
        <f>F409</f>
        <v>30</v>
      </c>
    </row>
    <row r="409" spans="1:14" ht="24" customHeight="1" x14ac:dyDescent="0.2">
      <c r="A409" s="13" t="s">
        <v>27</v>
      </c>
      <c r="B409" s="10" t="s">
        <v>124</v>
      </c>
      <c r="C409" s="10" t="s">
        <v>148</v>
      </c>
      <c r="D409" s="10" t="s">
        <v>152</v>
      </c>
      <c r="E409" s="10" t="s">
        <v>23</v>
      </c>
      <c r="F409" s="14">
        <v>30</v>
      </c>
      <c r="N409" s="31"/>
    </row>
    <row r="410" spans="1:14" ht="39.75" customHeight="1" x14ac:dyDescent="0.2">
      <c r="A410" s="13" t="s">
        <v>151</v>
      </c>
      <c r="B410" s="10" t="s">
        <v>124</v>
      </c>
      <c r="C410" s="10" t="s">
        <v>148</v>
      </c>
      <c r="D410" s="10" t="s">
        <v>150</v>
      </c>
      <c r="E410" s="10"/>
      <c r="F410" s="14">
        <f>F411</f>
        <v>20</v>
      </c>
    </row>
    <row r="411" spans="1:14" ht="24" customHeight="1" x14ac:dyDescent="0.2">
      <c r="A411" s="13" t="s">
        <v>27</v>
      </c>
      <c r="B411" s="10" t="s">
        <v>124</v>
      </c>
      <c r="C411" s="10" t="s">
        <v>148</v>
      </c>
      <c r="D411" s="10" t="s">
        <v>150</v>
      </c>
      <c r="E411" s="10" t="s">
        <v>23</v>
      </c>
      <c r="F411" s="14">
        <v>20</v>
      </c>
      <c r="N411" s="31"/>
    </row>
    <row r="412" spans="1:14" ht="39" customHeight="1" x14ac:dyDescent="0.2">
      <c r="A412" s="29" t="s">
        <v>11</v>
      </c>
      <c r="B412" s="27" t="s">
        <v>124</v>
      </c>
      <c r="C412" s="27" t="s">
        <v>148</v>
      </c>
      <c r="D412" s="27" t="s">
        <v>10</v>
      </c>
      <c r="E412" s="27"/>
      <c r="F412" s="28">
        <f>F413</f>
        <v>30</v>
      </c>
    </row>
    <row r="413" spans="1:14" ht="36.75" customHeight="1" x14ac:dyDescent="0.2">
      <c r="A413" s="37" t="s">
        <v>477</v>
      </c>
      <c r="B413" s="10" t="s">
        <v>124</v>
      </c>
      <c r="C413" s="10" t="s">
        <v>148</v>
      </c>
      <c r="D413" s="10" t="s">
        <v>149</v>
      </c>
      <c r="E413" s="10"/>
      <c r="F413" s="14">
        <f>F414</f>
        <v>30</v>
      </c>
    </row>
    <row r="414" spans="1:14" ht="24" customHeight="1" x14ac:dyDescent="0.2">
      <c r="A414" s="13" t="s">
        <v>125</v>
      </c>
      <c r="B414" s="10" t="s">
        <v>124</v>
      </c>
      <c r="C414" s="10" t="s">
        <v>148</v>
      </c>
      <c r="D414" s="10" t="s">
        <v>147</v>
      </c>
      <c r="E414" s="10"/>
      <c r="F414" s="14">
        <f>F415</f>
        <v>30</v>
      </c>
    </row>
    <row r="415" spans="1:14" ht="24" customHeight="1" x14ac:dyDescent="0.2">
      <c r="A415" s="13" t="s">
        <v>27</v>
      </c>
      <c r="B415" s="10" t="s">
        <v>124</v>
      </c>
      <c r="C415" s="10" t="s">
        <v>148</v>
      </c>
      <c r="D415" s="10" t="s">
        <v>147</v>
      </c>
      <c r="E415" s="10" t="s">
        <v>23</v>
      </c>
      <c r="F415" s="14">
        <v>30</v>
      </c>
      <c r="N415" s="31"/>
    </row>
    <row r="416" spans="1:14" ht="15" customHeight="1" x14ac:dyDescent="0.2">
      <c r="A416" s="29" t="s">
        <v>146</v>
      </c>
      <c r="B416" s="27" t="s">
        <v>124</v>
      </c>
      <c r="C416" s="27" t="s">
        <v>141</v>
      </c>
      <c r="D416" s="27"/>
      <c r="E416" s="27"/>
      <c r="F416" s="28">
        <f>F417+F434</f>
        <v>4590</v>
      </c>
    </row>
    <row r="417" spans="1:14" ht="24" x14ac:dyDescent="0.2">
      <c r="A417" s="29" t="s">
        <v>66</v>
      </c>
      <c r="B417" s="27" t="s">
        <v>124</v>
      </c>
      <c r="C417" s="27" t="s">
        <v>141</v>
      </c>
      <c r="D417" s="27" t="s">
        <v>65</v>
      </c>
      <c r="E417" s="27"/>
      <c r="F417" s="28">
        <f>F418</f>
        <v>4580</v>
      </c>
    </row>
    <row r="418" spans="1:14" x14ac:dyDescent="0.2">
      <c r="A418" s="13" t="s">
        <v>59</v>
      </c>
      <c r="B418" s="10" t="s">
        <v>124</v>
      </c>
      <c r="C418" s="10" t="s">
        <v>141</v>
      </c>
      <c r="D418" s="10" t="s">
        <v>58</v>
      </c>
      <c r="E418" s="10"/>
      <c r="F418" s="14">
        <f>F419+F422+F431</f>
        <v>4580</v>
      </c>
    </row>
    <row r="419" spans="1:14" ht="52.5" customHeight="1" x14ac:dyDescent="0.2">
      <c r="A419" s="37" t="s">
        <v>145</v>
      </c>
      <c r="B419" s="10" t="s">
        <v>124</v>
      </c>
      <c r="C419" s="10" t="s">
        <v>141</v>
      </c>
      <c r="D419" s="10" t="s">
        <v>144</v>
      </c>
      <c r="E419" s="12"/>
      <c r="F419" s="14">
        <f>F420</f>
        <v>3616</v>
      </c>
    </row>
    <row r="420" spans="1:14" ht="37.5" customHeight="1" x14ac:dyDescent="0.2">
      <c r="A420" s="13" t="s">
        <v>448</v>
      </c>
      <c r="B420" s="10" t="s">
        <v>124</v>
      </c>
      <c r="C420" s="10" t="s">
        <v>141</v>
      </c>
      <c r="D420" s="10" t="s">
        <v>143</v>
      </c>
      <c r="E420" s="10"/>
      <c r="F420" s="14">
        <f>F421</f>
        <v>3616</v>
      </c>
    </row>
    <row r="421" spans="1:14" ht="27.75" customHeight="1" x14ac:dyDescent="0.2">
      <c r="A421" s="13" t="s">
        <v>41</v>
      </c>
      <c r="B421" s="10" t="s">
        <v>124</v>
      </c>
      <c r="C421" s="10" t="s">
        <v>141</v>
      </c>
      <c r="D421" s="10" t="s">
        <v>143</v>
      </c>
      <c r="E421" s="10" t="s">
        <v>38</v>
      </c>
      <c r="F421" s="14">
        <v>3616</v>
      </c>
      <c r="N421" s="31"/>
    </row>
    <row r="422" spans="1:14" ht="24.75" customHeight="1" x14ac:dyDescent="0.2">
      <c r="A422" s="38" t="s">
        <v>456</v>
      </c>
      <c r="B422" s="10" t="s">
        <v>124</v>
      </c>
      <c r="C422" s="10" t="s">
        <v>141</v>
      </c>
      <c r="D422" s="10" t="s">
        <v>412</v>
      </c>
      <c r="E422" s="10"/>
      <c r="F422" s="14">
        <f>F423+F425+F427+F429</f>
        <v>822</v>
      </c>
    </row>
    <row r="423" spans="1:14" ht="12.75" customHeight="1" x14ac:dyDescent="0.2">
      <c r="A423" s="11" t="s">
        <v>409</v>
      </c>
      <c r="B423" s="10" t="s">
        <v>124</v>
      </c>
      <c r="C423" s="10" t="s">
        <v>141</v>
      </c>
      <c r="D423" s="10" t="s">
        <v>413</v>
      </c>
      <c r="E423" s="10"/>
      <c r="F423" s="14">
        <f>F424</f>
        <v>338</v>
      </c>
    </row>
    <row r="424" spans="1:14" ht="27" customHeight="1" x14ac:dyDescent="0.2">
      <c r="A424" s="11" t="s">
        <v>41</v>
      </c>
      <c r="B424" s="10" t="s">
        <v>124</v>
      </c>
      <c r="C424" s="10" t="s">
        <v>141</v>
      </c>
      <c r="D424" s="10" t="s">
        <v>413</v>
      </c>
      <c r="E424" s="10" t="s">
        <v>38</v>
      </c>
      <c r="F424" s="14">
        <v>338</v>
      </c>
      <c r="G424" s="2">
        <v>354</v>
      </c>
      <c r="N424" s="31"/>
    </row>
    <row r="425" spans="1:14" ht="12.75" customHeight="1" x14ac:dyDescent="0.2">
      <c r="A425" s="11" t="s">
        <v>410</v>
      </c>
      <c r="B425" s="10" t="s">
        <v>124</v>
      </c>
      <c r="C425" s="10" t="s">
        <v>141</v>
      </c>
      <c r="D425" s="10" t="s">
        <v>414</v>
      </c>
      <c r="E425" s="10"/>
      <c r="F425" s="14">
        <f>F426</f>
        <v>349</v>
      </c>
    </row>
    <row r="426" spans="1:14" ht="25.5" customHeight="1" x14ac:dyDescent="0.2">
      <c r="A426" s="11" t="s">
        <v>41</v>
      </c>
      <c r="B426" s="10" t="s">
        <v>124</v>
      </c>
      <c r="C426" s="10" t="s">
        <v>141</v>
      </c>
      <c r="D426" s="10" t="s">
        <v>414</v>
      </c>
      <c r="E426" s="10" t="s">
        <v>38</v>
      </c>
      <c r="F426" s="14">
        <v>349</v>
      </c>
      <c r="G426" s="2">
        <v>372</v>
      </c>
      <c r="N426" s="31"/>
    </row>
    <row r="427" spans="1:14" ht="26.25" customHeight="1" x14ac:dyDescent="0.2">
      <c r="A427" s="11" t="s">
        <v>411</v>
      </c>
      <c r="B427" s="10" t="s">
        <v>124</v>
      </c>
      <c r="C427" s="10" t="s">
        <v>141</v>
      </c>
      <c r="D427" s="10" t="s">
        <v>415</v>
      </c>
      <c r="E427" s="10"/>
      <c r="F427" s="14">
        <f>F428</f>
        <v>81</v>
      </c>
    </row>
    <row r="428" spans="1:14" ht="27.75" customHeight="1" x14ac:dyDescent="0.2">
      <c r="A428" s="11" t="s">
        <v>41</v>
      </c>
      <c r="B428" s="10" t="s">
        <v>124</v>
      </c>
      <c r="C428" s="10" t="s">
        <v>141</v>
      </c>
      <c r="D428" s="10" t="s">
        <v>415</v>
      </c>
      <c r="E428" s="10" t="s">
        <v>38</v>
      </c>
      <c r="F428" s="14">
        <v>81</v>
      </c>
      <c r="G428" s="2">
        <v>163</v>
      </c>
      <c r="N428" s="31"/>
    </row>
    <row r="429" spans="1:14" ht="24.75" customHeight="1" x14ac:dyDescent="0.2">
      <c r="A429" s="7" t="s">
        <v>425</v>
      </c>
      <c r="B429" s="10" t="s">
        <v>124</v>
      </c>
      <c r="C429" s="10" t="s">
        <v>141</v>
      </c>
      <c r="D429" s="10" t="s">
        <v>424</v>
      </c>
      <c r="E429" s="10"/>
      <c r="F429" s="14">
        <f>F430</f>
        <v>54</v>
      </c>
    </row>
    <row r="430" spans="1:14" ht="27.75" customHeight="1" x14ac:dyDescent="0.2">
      <c r="A430" s="11" t="s">
        <v>41</v>
      </c>
      <c r="B430" s="10" t="s">
        <v>124</v>
      </c>
      <c r="C430" s="10" t="s">
        <v>141</v>
      </c>
      <c r="D430" s="10" t="s">
        <v>424</v>
      </c>
      <c r="E430" s="10" t="s">
        <v>38</v>
      </c>
      <c r="F430" s="14">
        <v>54</v>
      </c>
      <c r="N430" s="31"/>
    </row>
    <row r="431" spans="1:14" ht="35.25" customHeight="1" x14ac:dyDescent="0.2">
      <c r="A431" s="38" t="s">
        <v>457</v>
      </c>
      <c r="B431" s="10" t="s">
        <v>124</v>
      </c>
      <c r="C431" s="10" t="s">
        <v>141</v>
      </c>
      <c r="D431" s="10" t="s">
        <v>452</v>
      </c>
      <c r="E431" s="10"/>
      <c r="F431" s="14">
        <f>F432</f>
        <v>142</v>
      </c>
    </row>
    <row r="432" spans="1:14" ht="34.5" customHeight="1" x14ac:dyDescent="0.2">
      <c r="A432" s="11" t="s">
        <v>417</v>
      </c>
      <c r="B432" s="10" t="s">
        <v>124</v>
      </c>
      <c r="C432" s="10" t="s">
        <v>141</v>
      </c>
      <c r="D432" s="10" t="s">
        <v>416</v>
      </c>
      <c r="E432" s="10"/>
      <c r="F432" s="14">
        <f>F433</f>
        <v>142</v>
      </c>
    </row>
    <row r="433" spans="1:14" ht="28.5" customHeight="1" x14ac:dyDescent="0.2">
      <c r="A433" s="11" t="s">
        <v>41</v>
      </c>
      <c r="B433" s="10" t="s">
        <v>124</v>
      </c>
      <c r="C433" s="10" t="s">
        <v>141</v>
      </c>
      <c r="D433" s="10" t="s">
        <v>416</v>
      </c>
      <c r="E433" s="10" t="s">
        <v>38</v>
      </c>
      <c r="F433" s="14">
        <v>142</v>
      </c>
      <c r="G433" s="2">
        <v>127</v>
      </c>
      <c r="N433" s="31"/>
    </row>
    <row r="434" spans="1:14" ht="12.75" customHeight="1" x14ac:dyDescent="0.2">
      <c r="A434" s="29" t="s">
        <v>44</v>
      </c>
      <c r="B434" s="27" t="s">
        <v>124</v>
      </c>
      <c r="C434" s="27" t="s">
        <v>141</v>
      </c>
      <c r="D434" s="27" t="s">
        <v>45</v>
      </c>
      <c r="E434" s="27"/>
      <c r="F434" s="28">
        <f>F435</f>
        <v>10</v>
      </c>
    </row>
    <row r="435" spans="1:14" ht="12" customHeight="1" x14ac:dyDescent="0.2">
      <c r="A435" s="13" t="s">
        <v>44</v>
      </c>
      <c r="B435" s="10" t="s">
        <v>124</v>
      </c>
      <c r="C435" s="10" t="s">
        <v>141</v>
      </c>
      <c r="D435" s="10" t="s">
        <v>43</v>
      </c>
      <c r="E435" s="10"/>
      <c r="F435" s="14">
        <f>F436</f>
        <v>10</v>
      </c>
    </row>
    <row r="436" spans="1:14" ht="37.5" customHeight="1" x14ac:dyDescent="0.2">
      <c r="A436" s="13" t="s">
        <v>142</v>
      </c>
      <c r="B436" s="10" t="s">
        <v>124</v>
      </c>
      <c r="C436" s="10" t="s">
        <v>141</v>
      </c>
      <c r="D436" s="10" t="s">
        <v>140</v>
      </c>
      <c r="E436" s="10"/>
      <c r="F436" s="14">
        <f>F437</f>
        <v>10</v>
      </c>
    </row>
    <row r="437" spans="1:14" ht="15" customHeight="1" x14ac:dyDescent="0.2">
      <c r="A437" s="13" t="s">
        <v>50</v>
      </c>
      <c r="B437" s="10" t="s">
        <v>124</v>
      </c>
      <c r="C437" s="10" t="s">
        <v>141</v>
      </c>
      <c r="D437" s="10" t="s">
        <v>140</v>
      </c>
      <c r="E437" s="10" t="s">
        <v>47</v>
      </c>
      <c r="F437" s="14">
        <v>10</v>
      </c>
      <c r="N437" s="31"/>
    </row>
    <row r="438" spans="1:14" ht="18" customHeight="1" x14ac:dyDescent="0.2">
      <c r="A438" s="29" t="s">
        <v>139</v>
      </c>
      <c r="B438" s="27" t="s">
        <v>124</v>
      </c>
      <c r="C438" s="27" t="s">
        <v>123</v>
      </c>
      <c r="D438" s="27"/>
      <c r="E438" s="27"/>
      <c r="F438" s="28">
        <f>F439+F447</f>
        <v>21547</v>
      </c>
    </row>
    <row r="439" spans="1:14" ht="15" customHeight="1" x14ac:dyDescent="0.2">
      <c r="A439" s="29" t="s">
        <v>44</v>
      </c>
      <c r="B439" s="27" t="s">
        <v>124</v>
      </c>
      <c r="C439" s="27" t="s">
        <v>123</v>
      </c>
      <c r="D439" s="27" t="s">
        <v>45</v>
      </c>
      <c r="E439" s="27"/>
      <c r="F439" s="28">
        <f>F440</f>
        <v>11410</v>
      </c>
    </row>
    <row r="440" spans="1:14" x14ac:dyDescent="0.2">
      <c r="A440" s="13" t="s">
        <v>44</v>
      </c>
      <c r="B440" s="10" t="s">
        <v>124</v>
      </c>
      <c r="C440" s="10" t="s">
        <v>123</v>
      </c>
      <c r="D440" s="10" t="s">
        <v>43</v>
      </c>
      <c r="E440" s="10"/>
      <c r="F440" s="14">
        <f>F443+F441</f>
        <v>11410</v>
      </c>
    </row>
    <row r="441" spans="1:14" ht="24" x14ac:dyDescent="0.2">
      <c r="A441" s="13" t="s">
        <v>8</v>
      </c>
      <c r="B441" s="10" t="s">
        <v>124</v>
      </c>
      <c r="C441" s="10" t="s">
        <v>123</v>
      </c>
      <c r="D441" s="10" t="s">
        <v>337</v>
      </c>
      <c r="E441" s="10"/>
      <c r="F441" s="14">
        <f>F442</f>
        <v>8315</v>
      </c>
    </row>
    <row r="442" spans="1:14" ht="48" x14ac:dyDescent="0.2">
      <c r="A442" s="13" t="s">
        <v>101</v>
      </c>
      <c r="B442" s="10" t="s">
        <v>124</v>
      </c>
      <c r="C442" s="10" t="s">
        <v>123</v>
      </c>
      <c r="D442" s="10" t="s">
        <v>337</v>
      </c>
      <c r="E442" s="10" t="s">
        <v>100</v>
      </c>
      <c r="F442" s="14">
        <v>8315</v>
      </c>
    </row>
    <row r="443" spans="1:14" ht="25.5" customHeight="1" x14ac:dyDescent="0.2">
      <c r="A443" s="13" t="s">
        <v>102</v>
      </c>
      <c r="B443" s="10" t="s">
        <v>124</v>
      </c>
      <c r="C443" s="10" t="s">
        <v>123</v>
      </c>
      <c r="D443" s="10" t="s">
        <v>97</v>
      </c>
      <c r="E443" s="10"/>
      <c r="F443" s="14">
        <f>F444+F445+F446</f>
        <v>3095</v>
      </c>
    </row>
    <row r="444" spans="1:14" ht="51.75" customHeight="1" x14ac:dyDescent="0.2">
      <c r="A444" s="13" t="s">
        <v>101</v>
      </c>
      <c r="B444" s="10" t="s">
        <v>124</v>
      </c>
      <c r="C444" s="10" t="s">
        <v>123</v>
      </c>
      <c r="D444" s="10" t="s">
        <v>97</v>
      </c>
      <c r="E444" s="10" t="s">
        <v>100</v>
      </c>
      <c r="F444" s="14">
        <v>2511</v>
      </c>
      <c r="G444" s="2">
        <v>-2</v>
      </c>
      <c r="N444" s="31"/>
    </row>
    <row r="445" spans="1:14" ht="24" x14ac:dyDescent="0.2">
      <c r="A445" s="13" t="s">
        <v>27</v>
      </c>
      <c r="B445" s="10" t="s">
        <v>124</v>
      </c>
      <c r="C445" s="10" t="s">
        <v>123</v>
      </c>
      <c r="D445" s="10" t="s">
        <v>97</v>
      </c>
      <c r="E445" s="10" t="s">
        <v>23</v>
      </c>
      <c r="F445" s="14">
        <v>584</v>
      </c>
      <c r="N445" s="31"/>
    </row>
    <row r="446" spans="1:14" hidden="1" x14ac:dyDescent="0.2">
      <c r="A446" s="13" t="s">
        <v>138</v>
      </c>
      <c r="B446" s="10" t="s">
        <v>124</v>
      </c>
      <c r="C446" s="10" t="s">
        <v>123</v>
      </c>
      <c r="D446" s="10" t="s">
        <v>137</v>
      </c>
      <c r="E446" s="10" t="s">
        <v>136</v>
      </c>
      <c r="F446" s="14"/>
      <c r="G446" s="2">
        <v>2</v>
      </c>
    </row>
    <row r="447" spans="1:14" ht="24" x14ac:dyDescent="0.2">
      <c r="A447" s="29" t="s">
        <v>66</v>
      </c>
      <c r="B447" s="27" t="s">
        <v>124</v>
      </c>
      <c r="C447" s="27" t="s">
        <v>123</v>
      </c>
      <c r="D447" s="27" t="s">
        <v>65</v>
      </c>
      <c r="E447" s="27"/>
      <c r="F447" s="28">
        <f>F448+F452+F457</f>
        <v>10137</v>
      </c>
    </row>
    <row r="448" spans="1:14" ht="24" x14ac:dyDescent="0.2">
      <c r="A448" s="13" t="s">
        <v>135</v>
      </c>
      <c r="B448" s="10" t="s">
        <v>124</v>
      </c>
      <c r="C448" s="10" t="s">
        <v>123</v>
      </c>
      <c r="D448" s="10" t="s">
        <v>63</v>
      </c>
      <c r="E448" s="10"/>
      <c r="F448" s="14">
        <f>F449</f>
        <v>0</v>
      </c>
    </row>
    <row r="449" spans="1:14" ht="90" customHeight="1" x14ac:dyDescent="0.2">
      <c r="A449" s="37" t="s">
        <v>455</v>
      </c>
      <c r="B449" s="10" t="s">
        <v>124</v>
      </c>
      <c r="C449" s="10" t="s">
        <v>123</v>
      </c>
      <c r="D449" s="10" t="s">
        <v>134</v>
      </c>
      <c r="E449" s="10"/>
      <c r="F449" s="14">
        <f>F450</f>
        <v>0</v>
      </c>
    </row>
    <row r="450" spans="1:14" ht="78" customHeight="1" x14ac:dyDescent="0.2">
      <c r="A450" s="13" t="s">
        <v>133</v>
      </c>
      <c r="B450" s="10" t="s">
        <v>124</v>
      </c>
      <c r="C450" s="10" t="s">
        <v>123</v>
      </c>
      <c r="D450" s="10" t="s">
        <v>132</v>
      </c>
      <c r="E450" s="10"/>
      <c r="F450" s="14">
        <f>F451</f>
        <v>0</v>
      </c>
    </row>
    <row r="451" spans="1:14" ht="24" x14ac:dyDescent="0.2">
      <c r="A451" s="13" t="s">
        <v>27</v>
      </c>
      <c r="B451" s="10" t="s">
        <v>124</v>
      </c>
      <c r="C451" s="10" t="s">
        <v>123</v>
      </c>
      <c r="D451" s="10" t="s">
        <v>132</v>
      </c>
      <c r="E451" s="10" t="s">
        <v>23</v>
      </c>
      <c r="F451" s="14">
        <v>0</v>
      </c>
      <c r="N451" s="31"/>
    </row>
    <row r="452" spans="1:14" x14ac:dyDescent="0.2">
      <c r="A452" s="13" t="s">
        <v>59</v>
      </c>
      <c r="B452" s="10" t="s">
        <v>124</v>
      </c>
      <c r="C452" s="10" t="s">
        <v>123</v>
      </c>
      <c r="D452" s="10" t="s">
        <v>58</v>
      </c>
      <c r="E452" s="10"/>
      <c r="F452" s="14">
        <f>F453</f>
        <v>2260</v>
      </c>
    </row>
    <row r="453" spans="1:14" ht="36" x14ac:dyDescent="0.2">
      <c r="A453" s="37" t="s">
        <v>458</v>
      </c>
      <c r="B453" s="10" t="s">
        <v>124</v>
      </c>
      <c r="C453" s="10" t="s">
        <v>123</v>
      </c>
      <c r="D453" s="10" t="s">
        <v>131</v>
      </c>
      <c r="E453" s="10"/>
      <c r="F453" s="14">
        <f>F454</f>
        <v>2260</v>
      </c>
    </row>
    <row r="454" spans="1:14" ht="36.75" customHeight="1" x14ac:dyDescent="0.2">
      <c r="A454" s="13" t="s">
        <v>130</v>
      </c>
      <c r="B454" s="10" t="s">
        <v>124</v>
      </c>
      <c r="C454" s="10" t="s">
        <v>123</v>
      </c>
      <c r="D454" s="10" t="s">
        <v>129</v>
      </c>
      <c r="E454" s="10"/>
      <c r="F454" s="14">
        <f>F455+F456</f>
        <v>2260</v>
      </c>
    </row>
    <row r="455" spans="1:14" ht="51" customHeight="1" x14ac:dyDescent="0.2">
      <c r="A455" s="13" t="s">
        <v>101</v>
      </c>
      <c r="B455" s="10" t="s">
        <v>124</v>
      </c>
      <c r="C455" s="10" t="s">
        <v>123</v>
      </c>
      <c r="D455" s="10" t="s">
        <v>129</v>
      </c>
      <c r="E455" s="10" t="s">
        <v>100</v>
      </c>
      <c r="F455" s="14">
        <v>1458</v>
      </c>
      <c r="G455" s="2">
        <v>-5</v>
      </c>
      <c r="N455" s="31"/>
    </row>
    <row r="456" spans="1:14" ht="25.5" customHeight="1" x14ac:dyDescent="0.2">
      <c r="A456" s="13" t="s">
        <v>27</v>
      </c>
      <c r="B456" s="10" t="s">
        <v>124</v>
      </c>
      <c r="C456" s="10" t="s">
        <v>123</v>
      </c>
      <c r="D456" s="10" t="s">
        <v>129</v>
      </c>
      <c r="E456" s="10" t="s">
        <v>23</v>
      </c>
      <c r="F456" s="14">
        <v>802</v>
      </c>
      <c r="G456" s="2">
        <v>5</v>
      </c>
      <c r="N456" s="31"/>
    </row>
    <row r="457" spans="1:14" ht="60.75" customHeight="1" x14ac:dyDescent="0.2">
      <c r="A457" s="13" t="s">
        <v>128</v>
      </c>
      <c r="B457" s="10" t="s">
        <v>124</v>
      </c>
      <c r="C457" s="10" t="s">
        <v>123</v>
      </c>
      <c r="D457" s="10" t="s">
        <v>127</v>
      </c>
      <c r="E457" s="10"/>
      <c r="F457" s="14">
        <f>F458</f>
        <v>7877</v>
      </c>
    </row>
    <row r="458" spans="1:14" ht="24" x14ac:dyDescent="0.2">
      <c r="A458" s="37" t="s">
        <v>459</v>
      </c>
      <c r="B458" s="10" t="s">
        <v>124</v>
      </c>
      <c r="C458" s="10" t="s">
        <v>123</v>
      </c>
      <c r="D458" s="10" t="s">
        <v>126</v>
      </c>
      <c r="E458" s="10"/>
      <c r="F458" s="14">
        <f>F459</f>
        <v>7877</v>
      </c>
    </row>
    <row r="459" spans="1:14" ht="26.25" customHeight="1" x14ac:dyDescent="0.2">
      <c r="A459" s="13" t="s">
        <v>125</v>
      </c>
      <c r="B459" s="10" t="s">
        <v>124</v>
      </c>
      <c r="C459" s="10" t="s">
        <v>123</v>
      </c>
      <c r="D459" s="10" t="s">
        <v>122</v>
      </c>
      <c r="E459" s="10"/>
      <c r="F459" s="14">
        <f>F460+F461+F462</f>
        <v>7877</v>
      </c>
    </row>
    <row r="460" spans="1:14" ht="51.75" customHeight="1" x14ac:dyDescent="0.2">
      <c r="A460" s="13" t="s">
        <v>101</v>
      </c>
      <c r="B460" s="10" t="s">
        <v>124</v>
      </c>
      <c r="C460" s="10" t="s">
        <v>123</v>
      </c>
      <c r="D460" s="10" t="s">
        <v>122</v>
      </c>
      <c r="E460" s="10" t="s">
        <v>100</v>
      </c>
      <c r="F460" s="14">
        <v>7454</v>
      </c>
      <c r="N460" s="31"/>
    </row>
    <row r="461" spans="1:14" ht="26.25" customHeight="1" x14ac:dyDescent="0.2">
      <c r="A461" s="13" t="s">
        <v>27</v>
      </c>
      <c r="B461" s="10" t="s">
        <v>124</v>
      </c>
      <c r="C461" s="10" t="s">
        <v>123</v>
      </c>
      <c r="D461" s="10" t="s">
        <v>122</v>
      </c>
      <c r="E461" s="10" t="s">
        <v>23</v>
      </c>
      <c r="F461" s="14">
        <v>399</v>
      </c>
      <c r="G461" s="2">
        <v>-14</v>
      </c>
      <c r="N461" s="31"/>
    </row>
    <row r="462" spans="1:14" ht="16.5" customHeight="1" x14ac:dyDescent="0.2">
      <c r="A462" s="13" t="s">
        <v>138</v>
      </c>
      <c r="B462" s="10" t="s">
        <v>124</v>
      </c>
      <c r="C462" s="10" t="s">
        <v>123</v>
      </c>
      <c r="D462" s="10" t="s">
        <v>122</v>
      </c>
      <c r="E462" s="10" t="s">
        <v>136</v>
      </c>
      <c r="F462" s="14">
        <v>24</v>
      </c>
      <c r="G462" s="2">
        <v>14</v>
      </c>
      <c r="N462" s="31"/>
    </row>
    <row r="463" spans="1:14" x14ac:dyDescent="0.2">
      <c r="A463" s="29" t="s">
        <v>121</v>
      </c>
      <c r="B463" s="27" t="s">
        <v>99</v>
      </c>
      <c r="C463" s="27"/>
      <c r="D463" s="27"/>
      <c r="E463" s="27"/>
      <c r="F463" s="28">
        <f>F464+F502</f>
        <v>88045</v>
      </c>
    </row>
    <row r="464" spans="1:14" x14ac:dyDescent="0.2">
      <c r="A464" s="29" t="s">
        <v>120</v>
      </c>
      <c r="B464" s="27" t="s">
        <v>99</v>
      </c>
      <c r="C464" s="27" t="s">
        <v>105</v>
      </c>
      <c r="D464" s="27"/>
      <c r="E464" s="27"/>
      <c r="F464" s="28">
        <f>F469+F492+F465</f>
        <v>84133</v>
      </c>
    </row>
    <row r="465" spans="1:14" ht="48" hidden="1" x14ac:dyDescent="0.2">
      <c r="A465" s="29" t="s">
        <v>90</v>
      </c>
      <c r="B465" s="27" t="s">
        <v>99</v>
      </c>
      <c r="C465" s="27" t="s">
        <v>105</v>
      </c>
      <c r="D465" s="27" t="s">
        <v>89</v>
      </c>
      <c r="E465" s="27"/>
      <c r="F465" s="28">
        <f>F466</f>
        <v>0</v>
      </c>
    </row>
    <row r="466" spans="1:14" ht="24" hidden="1" x14ac:dyDescent="0.2">
      <c r="A466" s="37" t="s">
        <v>487</v>
      </c>
      <c r="B466" s="10" t="s">
        <v>99</v>
      </c>
      <c r="C466" s="10" t="s">
        <v>105</v>
      </c>
      <c r="D466" s="10" t="s">
        <v>378</v>
      </c>
      <c r="E466" s="10"/>
      <c r="F466" s="14">
        <f>F467</f>
        <v>0</v>
      </c>
    </row>
    <row r="467" spans="1:14" ht="60" hidden="1" x14ac:dyDescent="0.2">
      <c r="A467" s="13" t="s">
        <v>377</v>
      </c>
      <c r="B467" s="10" t="s">
        <v>99</v>
      </c>
      <c r="C467" s="10" t="s">
        <v>105</v>
      </c>
      <c r="D467" s="10" t="s">
        <v>379</v>
      </c>
      <c r="E467" s="10"/>
      <c r="F467" s="14">
        <f>F468</f>
        <v>0</v>
      </c>
    </row>
    <row r="468" spans="1:14" ht="24" hidden="1" x14ac:dyDescent="0.2">
      <c r="A468" s="13" t="s">
        <v>27</v>
      </c>
      <c r="B468" s="10" t="s">
        <v>99</v>
      </c>
      <c r="C468" s="10" t="s">
        <v>105</v>
      </c>
      <c r="D468" s="10" t="s">
        <v>379</v>
      </c>
      <c r="E468" s="10" t="s">
        <v>23</v>
      </c>
      <c r="F468" s="14"/>
    </row>
    <row r="469" spans="1:14" ht="24.75" customHeight="1" x14ac:dyDescent="0.2">
      <c r="A469" s="29" t="s">
        <v>540</v>
      </c>
      <c r="B469" s="27" t="s">
        <v>99</v>
      </c>
      <c r="C469" s="27" t="s">
        <v>105</v>
      </c>
      <c r="D469" s="27" t="s">
        <v>119</v>
      </c>
      <c r="E469" s="27"/>
      <c r="F469" s="28">
        <f>F470+F479+F486+F489</f>
        <v>74340</v>
      </c>
    </row>
    <row r="470" spans="1:14" ht="36" x14ac:dyDescent="0.2">
      <c r="A470" s="37" t="s">
        <v>488</v>
      </c>
      <c r="B470" s="10" t="s">
        <v>99</v>
      </c>
      <c r="C470" s="10" t="s">
        <v>105</v>
      </c>
      <c r="D470" s="10" t="s">
        <v>118</v>
      </c>
      <c r="E470" s="10"/>
      <c r="F470" s="14">
        <f>F471+F473+F477+F475</f>
        <v>60937</v>
      </c>
    </row>
    <row r="471" spans="1:14" ht="24" x14ac:dyDescent="0.2">
      <c r="A471" s="13" t="s">
        <v>102</v>
      </c>
      <c r="B471" s="10" t="s">
        <v>99</v>
      </c>
      <c r="C471" s="10" t="s">
        <v>105</v>
      </c>
      <c r="D471" s="10" t="s">
        <v>117</v>
      </c>
      <c r="E471" s="10"/>
      <c r="F471" s="14">
        <f>F472</f>
        <v>19178</v>
      </c>
    </row>
    <row r="472" spans="1:14" ht="24.75" customHeight="1" x14ac:dyDescent="0.2">
      <c r="A472" s="13" t="s">
        <v>41</v>
      </c>
      <c r="B472" s="10" t="s">
        <v>99</v>
      </c>
      <c r="C472" s="10" t="s">
        <v>105</v>
      </c>
      <c r="D472" s="10" t="s">
        <v>117</v>
      </c>
      <c r="E472" s="10" t="s">
        <v>38</v>
      </c>
      <c r="F472" s="14">
        <v>19178</v>
      </c>
      <c r="N472" s="31"/>
    </row>
    <row r="473" spans="1:14" ht="24.75" customHeight="1" x14ac:dyDescent="0.2">
      <c r="A473" s="13" t="s">
        <v>8</v>
      </c>
      <c r="B473" s="10" t="s">
        <v>99</v>
      </c>
      <c r="C473" s="10" t="s">
        <v>105</v>
      </c>
      <c r="D473" s="10" t="s">
        <v>116</v>
      </c>
      <c r="E473" s="10"/>
      <c r="F473" s="14">
        <f>F474</f>
        <v>3714</v>
      </c>
    </row>
    <row r="474" spans="1:14" ht="24.75" customHeight="1" x14ac:dyDescent="0.2">
      <c r="A474" s="13" t="s">
        <v>41</v>
      </c>
      <c r="B474" s="10" t="s">
        <v>99</v>
      </c>
      <c r="C474" s="10" t="s">
        <v>105</v>
      </c>
      <c r="D474" s="10" t="s">
        <v>116</v>
      </c>
      <c r="E474" s="10" t="s">
        <v>38</v>
      </c>
      <c r="F474" s="14">
        <v>3714</v>
      </c>
    </row>
    <row r="475" spans="1:14" ht="24.75" customHeight="1" x14ac:dyDescent="0.2">
      <c r="A475" s="13" t="s">
        <v>547</v>
      </c>
      <c r="B475" s="10" t="s">
        <v>99</v>
      </c>
      <c r="C475" s="10" t="s">
        <v>105</v>
      </c>
      <c r="D475" s="10" t="s">
        <v>548</v>
      </c>
      <c r="E475" s="10"/>
      <c r="F475" s="14">
        <f>F476</f>
        <v>5</v>
      </c>
    </row>
    <row r="476" spans="1:14" ht="24.75" customHeight="1" x14ac:dyDescent="0.2">
      <c r="A476" s="13" t="s">
        <v>544</v>
      </c>
      <c r="B476" s="10" t="s">
        <v>99</v>
      </c>
      <c r="C476" s="10" t="s">
        <v>105</v>
      </c>
      <c r="D476" s="10" t="s">
        <v>548</v>
      </c>
      <c r="E476" s="10" t="s">
        <v>38</v>
      </c>
      <c r="F476" s="14">
        <v>5</v>
      </c>
    </row>
    <row r="477" spans="1:14" ht="64.5" customHeight="1" x14ac:dyDescent="0.2">
      <c r="A477" s="13" t="s">
        <v>115</v>
      </c>
      <c r="B477" s="10" t="s">
        <v>99</v>
      </c>
      <c r="C477" s="10" t="s">
        <v>105</v>
      </c>
      <c r="D477" s="10" t="s">
        <v>114</v>
      </c>
      <c r="E477" s="10"/>
      <c r="F477" s="14">
        <f>F478</f>
        <v>38040</v>
      </c>
    </row>
    <row r="478" spans="1:14" ht="24" x14ac:dyDescent="0.2">
      <c r="A478" s="13" t="s">
        <v>41</v>
      </c>
      <c r="B478" s="10" t="s">
        <v>99</v>
      </c>
      <c r="C478" s="10" t="s">
        <v>105</v>
      </c>
      <c r="D478" s="10" t="s">
        <v>114</v>
      </c>
      <c r="E478" s="10" t="s">
        <v>38</v>
      </c>
      <c r="F478" s="14">
        <v>38040</v>
      </c>
      <c r="G478" s="2">
        <v>41</v>
      </c>
      <c r="N478" s="31"/>
    </row>
    <row r="479" spans="1:14" ht="51" customHeight="1" x14ac:dyDescent="0.2">
      <c r="A479" s="37" t="s">
        <v>489</v>
      </c>
      <c r="B479" s="10" t="s">
        <v>99</v>
      </c>
      <c r="C479" s="10" t="s">
        <v>105</v>
      </c>
      <c r="D479" s="10" t="s">
        <v>113</v>
      </c>
      <c r="E479" s="10"/>
      <c r="F479" s="14">
        <f>F480+F482+F484</f>
        <v>13298</v>
      </c>
    </row>
    <row r="480" spans="1:14" ht="28.5" customHeight="1" x14ac:dyDescent="0.2">
      <c r="A480" s="13" t="s">
        <v>102</v>
      </c>
      <c r="B480" s="10" t="s">
        <v>99</v>
      </c>
      <c r="C480" s="10" t="s">
        <v>105</v>
      </c>
      <c r="D480" s="10" t="s">
        <v>112</v>
      </c>
      <c r="E480" s="10"/>
      <c r="F480" s="14">
        <f>F481</f>
        <v>3316</v>
      </c>
    </row>
    <row r="481" spans="1:14" ht="24.75" customHeight="1" x14ac:dyDescent="0.2">
      <c r="A481" s="13" t="s">
        <v>41</v>
      </c>
      <c r="B481" s="10" t="s">
        <v>99</v>
      </c>
      <c r="C481" s="10" t="s">
        <v>105</v>
      </c>
      <c r="D481" s="10" t="s">
        <v>112</v>
      </c>
      <c r="E481" s="10" t="s">
        <v>38</v>
      </c>
      <c r="F481" s="14">
        <v>3316</v>
      </c>
      <c r="N481" s="31"/>
    </row>
    <row r="482" spans="1:14" ht="25.5" customHeight="1" x14ac:dyDescent="0.2">
      <c r="A482" s="13" t="s">
        <v>8</v>
      </c>
      <c r="B482" s="10" t="s">
        <v>99</v>
      </c>
      <c r="C482" s="10" t="s">
        <v>105</v>
      </c>
      <c r="D482" s="10" t="s">
        <v>453</v>
      </c>
      <c r="E482" s="10"/>
      <c r="F482" s="14">
        <f>F483</f>
        <v>9982</v>
      </c>
    </row>
    <row r="483" spans="1:14" ht="22.5" customHeight="1" x14ac:dyDescent="0.2">
      <c r="A483" s="13" t="s">
        <v>41</v>
      </c>
      <c r="B483" s="10" t="s">
        <v>99</v>
      </c>
      <c r="C483" s="10" t="s">
        <v>105</v>
      </c>
      <c r="D483" s="10" t="s">
        <v>453</v>
      </c>
      <c r="E483" s="10" t="s">
        <v>38</v>
      </c>
      <c r="F483" s="14">
        <v>9982</v>
      </c>
    </row>
    <row r="484" spans="1:14" ht="22.5" hidden="1" customHeight="1" x14ac:dyDescent="0.2">
      <c r="A484" s="13" t="s">
        <v>390</v>
      </c>
      <c r="B484" s="10" t="s">
        <v>99</v>
      </c>
      <c r="C484" s="10" t="s">
        <v>105</v>
      </c>
      <c r="D484" s="10" t="s">
        <v>391</v>
      </c>
      <c r="E484" s="10"/>
      <c r="F484" s="14">
        <f>F485</f>
        <v>0</v>
      </c>
    </row>
    <row r="485" spans="1:14" ht="26.25" hidden="1" customHeight="1" x14ac:dyDescent="0.2">
      <c r="A485" s="13" t="s">
        <v>41</v>
      </c>
      <c r="B485" s="10" t="s">
        <v>99</v>
      </c>
      <c r="C485" s="10" t="s">
        <v>105</v>
      </c>
      <c r="D485" s="10" t="s">
        <v>391</v>
      </c>
      <c r="E485" s="10" t="s">
        <v>38</v>
      </c>
      <c r="F485" s="14">
        <f>5-5</f>
        <v>0</v>
      </c>
      <c r="G485" s="2">
        <v>-5</v>
      </c>
    </row>
    <row r="486" spans="1:14" ht="24.75" customHeight="1" x14ac:dyDescent="0.2">
      <c r="A486" s="37" t="s">
        <v>492</v>
      </c>
      <c r="B486" s="10" t="s">
        <v>99</v>
      </c>
      <c r="C486" s="10" t="s">
        <v>105</v>
      </c>
      <c r="D486" s="10" t="s">
        <v>111</v>
      </c>
      <c r="E486" s="10"/>
      <c r="F486" s="14">
        <f>F487</f>
        <v>100</v>
      </c>
    </row>
    <row r="487" spans="1:14" ht="19.5" customHeight="1" x14ac:dyDescent="0.2">
      <c r="A487" s="13" t="s">
        <v>110</v>
      </c>
      <c r="B487" s="10" t="s">
        <v>99</v>
      </c>
      <c r="C487" s="10" t="s">
        <v>105</v>
      </c>
      <c r="D487" s="10" t="s">
        <v>108</v>
      </c>
      <c r="E487" s="10"/>
      <c r="F487" s="14">
        <f>F488</f>
        <v>100</v>
      </c>
    </row>
    <row r="488" spans="1:14" ht="24" x14ac:dyDescent="0.2">
      <c r="A488" s="13" t="s">
        <v>27</v>
      </c>
      <c r="B488" s="10" t="s">
        <v>99</v>
      </c>
      <c r="C488" s="10" t="s">
        <v>105</v>
      </c>
      <c r="D488" s="10" t="s">
        <v>108</v>
      </c>
      <c r="E488" s="10" t="s">
        <v>23</v>
      </c>
      <c r="F488" s="14">
        <v>100</v>
      </c>
      <c r="N488" s="31"/>
    </row>
    <row r="489" spans="1:14" ht="22.5" customHeight="1" x14ac:dyDescent="0.2">
      <c r="A489" s="38" t="s">
        <v>418</v>
      </c>
      <c r="B489" s="10" t="s">
        <v>99</v>
      </c>
      <c r="C489" s="10" t="s">
        <v>105</v>
      </c>
      <c r="D489" s="10" t="s">
        <v>419</v>
      </c>
      <c r="E489" s="10"/>
      <c r="F489" s="14">
        <f>F490</f>
        <v>5</v>
      </c>
    </row>
    <row r="490" spans="1:14" ht="26.25" customHeight="1" x14ac:dyDescent="0.2">
      <c r="A490" s="11" t="s">
        <v>390</v>
      </c>
      <c r="B490" s="10" t="s">
        <v>99</v>
      </c>
      <c r="C490" s="10" t="s">
        <v>105</v>
      </c>
      <c r="D490" s="10" t="s">
        <v>420</v>
      </c>
      <c r="E490" s="10"/>
      <c r="F490" s="14">
        <f>F491</f>
        <v>5</v>
      </c>
    </row>
    <row r="491" spans="1:14" ht="26.25" customHeight="1" x14ac:dyDescent="0.2">
      <c r="A491" s="11" t="s">
        <v>41</v>
      </c>
      <c r="B491" s="10" t="s">
        <v>99</v>
      </c>
      <c r="C491" s="10" t="s">
        <v>105</v>
      </c>
      <c r="D491" s="10" t="s">
        <v>420</v>
      </c>
      <c r="E491" s="10" t="s">
        <v>38</v>
      </c>
      <c r="F491" s="14">
        <v>5</v>
      </c>
      <c r="G491" s="2">
        <v>123</v>
      </c>
    </row>
    <row r="492" spans="1:14" ht="16.5" customHeight="1" x14ac:dyDescent="0.2">
      <c r="A492" s="29" t="s">
        <v>44</v>
      </c>
      <c r="B492" s="27" t="s">
        <v>99</v>
      </c>
      <c r="C492" s="27" t="s">
        <v>105</v>
      </c>
      <c r="D492" s="27" t="s">
        <v>45</v>
      </c>
      <c r="E492" s="27"/>
      <c r="F492" s="28">
        <f>F493</f>
        <v>9793</v>
      </c>
    </row>
    <row r="493" spans="1:14" ht="15.75" customHeight="1" x14ac:dyDescent="0.2">
      <c r="A493" s="13" t="s">
        <v>44</v>
      </c>
      <c r="B493" s="10" t="s">
        <v>99</v>
      </c>
      <c r="C493" s="10" t="s">
        <v>105</v>
      </c>
      <c r="D493" s="10" t="s">
        <v>43</v>
      </c>
      <c r="E493" s="10"/>
      <c r="F493" s="14">
        <f>F494+F499+F496</f>
        <v>9793</v>
      </c>
    </row>
    <row r="494" spans="1:14" ht="24.75" customHeight="1" x14ac:dyDescent="0.2">
      <c r="A494" s="13" t="s">
        <v>102</v>
      </c>
      <c r="B494" s="10" t="s">
        <v>99</v>
      </c>
      <c r="C494" s="10" t="s">
        <v>105</v>
      </c>
      <c r="D494" s="10" t="s">
        <v>97</v>
      </c>
      <c r="E494" s="10"/>
      <c r="F494" s="14">
        <f>F495</f>
        <v>1346</v>
      </c>
    </row>
    <row r="495" spans="1:14" ht="25.5" customHeight="1" x14ac:dyDescent="0.2">
      <c r="A495" s="13" t="s">
        <v>41</v>
      </c>
      <c r="B495" s="10" t="s">
        <v>99</v>
      </c>
      <c r="C495" s="10" t="s">
        <v>105</v>
      </c>
      <c r="D495" s="10" t="s">
        <v>97</v>
      </c>
      <c r="E495" s="10" t="s">
        <v>38</v>
      </c>
      <c r="F495" s="14">
        <v>1346</v>
      </c>
      <c r="N495" s="31"/>
    </row>
    <row r="496" spans="1:14" ht="25.5" hidden="1" customHeight="1" x14ac:dyDescent="0.2">
      <c r="A496" s="13" t="s">
        <v>380</v>
      </c>
      <c r="B496" s="10" t="s">
        <v>99</v>
      </c>
      <c r="C496" s="10" t="s">
        <v>105</v>
      </c>
      <c r="D496" s="10" t="s">
        <v>381</v>
      </c>
      <c r="E496" s="10"/>
      <c r="F496" s="14">
        <f>F497+F498</f>
        <v>0</v>
      </c>
    </row>
    <row r="497" spans="1:14" ht="17.25" hidden="1" customHeight="1" x14ac:dyDescent="0.2">
      <c r="A497" s="13" t="s">
        <v>50</v>
      </c>
      <c r="B497" s="10" t="s">
        <v>99</v>
      </c>
      <c r="C497" s="10" t="s">
        <v>105</v>
      </c>
      <c r="D497" s="10" t="s">
        <v>381</v>
      </c>
      <c r="E497" s="10" t="s">
        <v>47</v>
      </c>
      <c r="F497" s="14"/>
      <c r="G497" s="2">
        <v>-34</v>
      </c>
    </row>
    <row r="498" spans="1:14" ht="28.5" hidden="1" customHeight="1" x14ac:dyDescent="0.2">
      <c r="A498" s="13" t="s">
        <v>41</v>
      </c>
      <c r="B498" s="10" t="s">
        <v>99</v>
      </c>
      <c r="C498" s="10" t="s">
        <v>105</v>
      </c>
      <c r="D498" s="10" t="s">
        <v>381</v>
      </c>
      <c r="E498" s="10" t="s">
        <v>38</v>
      </c>
      <c r="F498" s="14"/>
      <c r="G498" s="2">
        <v>34</v>
      </c>
    </row>
    <row r="499" spans="1:14" ht="24" x14ac:dyDescent="0.2">
      <c r="A499" s="13" t="s">
        <v>500</v>
      </c>
      <c r="B499" s="10" t="s">
        <v>99</v>
      </c>
      <c r="C499" s="10" t="s">
        <v>105</v>
      </c>
      <c r="D499" s="10" t="s">
        <v>107</v>
      </c>
      <c r="E499" s="10"/>
      <c r="F499" s="14">
        <f>F500</f>
        <v>8447</v>
      </c>
    </row>
    <row r="500" spans="1:14" ht="62.25" customHeight="1" x14ac:dyDescent="0.2">
      <c r="A500" s="13" t="s">
        <v>106</v>
      </c>
      <c r="B500" s="10" t="s">
        <v>99</v>
      </c>
      <c r="C500" s="10" t="s">
        <v>105</v>
      </c>
      <c r="D500" s="10" t="s">
        <v>104</v>
      </c>
      <c r="E500" s="10"/>
      <c r="F500" s="14">
        <f>F501</f>
        <v>8447</v>
      </c>
    </row>
    <row r="501" spans="1:14" ht="28.5" customHeight="1" x14ac:dyDescent="0.2">
      <c r="A501" s="13" t="s">
        <v>41</v>
      </c>
      <c r="B501" s="10" t="s">
        <v>99</v>
      </c>
      <c r="C501" s="10" t="s">
        <v>105</v>
      </c>
      <c r="D501" s="10" t="s">
        <v>104</v>
      </c>
      <c r="E501" s="10" t="s">
        <v>38</v>
      </c>
      <c r="F501" s="14">
        <v>8447</v>
      </c>
      <c r="G501" s="2">
        <v>-33</v>
      </c>
      <c r="N501" s="31"/>
    </row>
    <row r="502" spans="1:14" ht="16.5" customHeight="1" x14ac:dyDescent="0.2">
      <c r="A502" s="29" t="s">
        <v>103</v>
      </c>
      <c r="B502" s="27" t="s">
        <v>99</v>
      </c>
      <c r="C502" s="27" t="s">
        <v>98</v>
      </c>
      <c r="D502" s="27"/>
      <c r="E502" s="27"/>
      <c r="F502" s="28">
        <f>F503</f>
        <v>3912</v>
      </c>
    </row>
    <row r="503" spans="1:14" ht="14.25" customHeight="1" x14ac:dyDescent="0.2">
      <c r="A503" s="29" t="s">
        <v>44</v>
      </c>
      <c r="B503" s="27" t="s">
        <v>99</v>
      </c>
      <c r="C503" s="27" t="s">
        <v>98</v>
      </c>
      <c r="D503" s="27" t="s">
        <v>45</v>
      </c>
      <c r="E503" s="27"/>
      <c r="F503" s="28">
        <f>F504</f>
        <v>3912</v>
      </c>
    </row>
    <row r="504" spans="1:14" ht="16.5" customHeight="1" x14ac:dyDescent="0.2">
      <c r="A504" s="13" t="s">
        <v>44</v>
      </c>
      <c r="B504" s="10" t="s">
        <v>99</v>
      </c>
      <c r="C504" s="10" t="s">
        <v>98</v>
      </c>
      <c r="D504" s="10" t="s">
        <v>43</v>
      </c>
      <c r="E504" s="10"/>
      <c r="F504" s="14">
        <f>F507+F505</f>
        <v>3912</v>
      </c>
    </row>
    <row r="505" spans="1:14" ht="24" customHeight="1" x14ac:dyDescent="0.2">
      <c r="A505" s="13" t="s">
        <v>8</v>
      </c>
      <c r="B505" s="10" t="s">
        <v>99</v>
      </c>
      <c r="C505" s="10" t="s">
        <v>98</v>
      </c>
      <c r="D505" s="10" t="s">
        <v>337</v>
      </c>
      <c r="E505" s="10"/>
      <c r="F505" s="14">
        <f>F506</f>
        <v>3326</v>
      </c>
    </row>
    <row r="506" spans="1:14" ht="57.75" customHeight="1" x14ac:dyDescent="0.2">
      <c r="A506" s="13" t="s">
        <v>101</v>
      </c>
      <c r="B506" s="10" t="s">
        <v>99</v>
      </c>
      <c r="C506" s="10" t="s">
        <v>98</v>
      </c>
      <c r="D506" s="10" t="s">
        <v>337</v>
      </c>
      <c r="E506" s="10" t="s">
        <v>100</v>
      </c>
      <c r="F506" s="14">
        <v>3326</v>
      </c>
    </row>
    <row r="507" spans="1:14" ht="24.75" customHeight="1" x14ac:dyDescent="0.2">
      <c r="A507" s="13" t="s">
        <v>102</v>
      </c>
      <c r="B507" s="10" t="s">
        <v>99</v>
      </c>
      <c r="C507" s="10" t="s">
        <v>98</v>
      </c>
      <c r="D507" s="10" t="s">
        <v>97</v>
      </c>
      <c r="E507" s="10"/>
      <c r="F507" s="14">
        <f>F508+F509</f>
        <v>586</v>
      </c>
    </row>
    <row r="508" spans="1:14" ht="57" customHeight="1" x14ac:dyDescent="0.2">
      <c r="A508" s="13" t="s">
        <v>101</v>
      </c>
      <c r="B508" s="10" t="s">
        <v>99</v>
      </c>
      <c r="C508" s="10" t="s">
        <v>98</v>
      </c>
      <c r="D508" s="10" t="s">
        <v>97</v>
      </c>
      <c r="E508" s="10" t="s">
        <v>100</v>
      </c>
      <c r="F508" s="14">
        <v>0</v>
      </c>
      <c r="N508" s="31"/>
    </row>
    <row r="509" spans="1:14" ht="24" x14ac:dyDescent="0.2">
      <c r="A509" s="13" t="s">
        <v>27</v>
      </c>
      <c r="B509" s="10" t="s">
        <v>99</v>
      </c>
      <c r="C509" s="10" t="s">
        <v>98</v>
      </c>
      <c r="D509" s="10" t="s">
        <v>97</v>
      </c>
      <c r="E509" s="10" t="s">
        <v>23</v>
      </c>
      <c r="F509" s="14">
        <v>586</v>
      </c>
      <c r="N509" s="31"/>
    </row>
    <row r="510" spans="1:14" ht="15.75" customHeight="1" x14ac:dyDescent="0.2">
      <c r="A510" s="29" t="s">
        <v>96</v>
      </c>
      <c r="B510" s="27">
        <v>1000</v>
      </c>
      <c r="C510" s="27"/>
      <c r="D510" s="27"/>
      <c r="E510" s="27"/>
      <c r="F510" s="28">
        <f>F511+F516+F536+F558</f>
        <v>45974</v>
      </c>
    </row>
    <row r="511" spans="1:14" ht="15" customHeight="1" x14ac:dyDescent="0.2">
      <c r="A511" s="29" t="s">
        <v>95</v>
      </c>
      <c r="B511" s="27">
        <v>1000</v>
      </c>
      <c r="C511" s="27">
        <v>1001</v>
      </c>
      <c r="D511" s="27"/>
      <c r="E511" s="27"/>
      <c r="F511" s="28">
        <f>F512</f>
        <v>1539</v>
      </c>
    </row>
    <row r="512" spans="1:14" ht="18" customHeight="1" x14ac:dyDescent="0.2">
      <c r="A512" s="29" t="s">
        <v>44</v>
      </c>
      <c r="B512" s="27">
        <v>1000</v>
      </c>
      <c r="C512" s="27">
        <v>1001</v>
      </c>
      <c r="D512" s="27" t="s">
        <v>45</v>
      </c>
      <c r="E512" s="27"/>
      <c r="F512" s="28">
        <f>F513</f>
        <v>1539</v>
      </c>
    </row>
    <row r="513" spans="1:14" x14ac:dyDescent="0.2">
      <c r="A513" s="13" t="s">
        <v>44</v>
      </c>
      <c r="B513" s="10">
        <v>1000</v>
      </c>
      <c r="C513" s="10">
        <v>1001</v>
      </c>
      <c r="D513" s="10" t="s">
        <v>43</v>
      </c>
      <c r="E513" s="10"/>
      <c r="F513" s="14">
        <f>F514</f>
        <v>1539</v>
      </c>
    </row>
    <row r="514" spans="1:14" x14ac:dyDescent="0.2">
      <c r="A514" s="13" t="s">
        <v>94</v>
      </c>
      <c r="B514" s="10">
        <v>1000</v>
      </c>
      <c r="C514" s="10">
        <v>1001</v>
      </c>
      <c r="D514" s="10" t="s">
        <v>93</v>
      </c>
      <c r="E514" s="10"/>
      <c r="F514" s="14">
        <f>F515</f>
        <v>1539</v>
      </c>
    </row>
    <row r="515" spans="1:14" x14ac:dyDescent="0.2">
      <c r="A515" s="13" t="s">
        <v>50</v>
      </c>
      <c r="B515" s="10">
        <v>1000</v>
      </c>
      <c r="C515" s="10">
        <v>1001</v>
      </c>
      <c r="D515" s="10" t="s">
        <v>93</v>
      </c>
      <c r="E515" s="10" t="s">
        <v>47</v>
      </c>
      <c r="F515" s="14">
        <v>1539</v>
      </c>
      <c r="N515" s="31"/>
    </row>
    <row r="516" spans="1:14" x14ac:dyDescent="0.2">
      <c r="A516" s="29" t="s">
        <v>92</v>
      </c>
      <c r="B516" s="27" t="s">
        <v>91</v>
      </c>
      <c r="C516" s="27" t="s">
        <v>72</v>
      </c>
      <c r="D516" s="27"/>
      <c r="E516" s="27"/>
      <c r="F516" s="28">
        <f>F517+F521+F526+F530</f>
        <v>677</v>
      </c>
    </row>
    <row r="517" spans="1:14" ht="48" x14ac:dyDescent="0.2">
      <c r="A517" s="29" t="s">
        <v>541</v>
      </c>
      <c r="B517" s="27">
        <v>1000</v>
      </c>
      <c r="C517" s="27" t="s">
        <v>72</v>
      </c>
      <c r="D517" s="27" t="s">
        <v>89</v>
      </c>
      <c r="E517" s="27"/>
      <c r="F517" s="28">
        <f>F518</f>
        <v>120</v>
      </c>
    </row>
    <row r="518" spans="1:14" ht="65.25" customHeight="1" x14ac:dyDescent="0.2">
      <c r="A518" s="37" t="s">
        <v>490</v>
      </c>
      <c r="B518" s="10">
        <v>1000</v>
      </c>
      <c r="C518" s="10" t="s">
        <v>72</v>
      </c>
      <c r="D518" s="10" t="s">
        <v>88</v>
      </c>
      <c r="E518" s="10"/>
      <c r="F518" s="14">
        <f>F519</f>
        <v>120</v>
      </c>
    </row>
    <row r="519" spans="1:14" x14ac:dyDescent="0.2">
      <c r="A519" s="13" t="s">
        <v>87</v>
      </c>
      <c r="B519" s="10">
        <v>1000</v>
      </c>
      <c r="C519" s="10" t="s">
        <v>72</v>
      </c>
      <c r="D519" s="10" t="s">
        <v>86</v>
      </c>
      <c r="E519" s="10"/>
      <c r="F519" s="14">
        <f>F520</f>
        <v>120</v>
      </c>
    </row>
    <row r="520" spans="1:14" x14ac:dyDescent="0.2">
      <c r="A520" s="13" t="s">
        <v>50</v>
      </c>
      <c r="B520" s="10">
        <v>1000</v>
      </c>
      <c r="C520" s="10" t="s">
        <v>72</v>
      </c>
      <c r="D520" s="10" t="s">
        <v>86</v>
      </c>
      <c r="E520" s="10" t="s">
        <v>47</v>
      </c>
      <c r="F520" s="14">
        <v>120</v>
      </c>
      <c r="N520" s="31"/>
    </row>
    <row r="521" spans="1:14" ht="36" hidden="1" x14ac:dyDescent="0.2">
      <c r="A521" s="29" t="s">
        <v>85</v>
      </c>
      <c r="B521" s="27">
        <v>1000</v>
      </c>
      <c r="C521" s="27" t="s">
        <v>72</v>
      </c>
      <c r="D521" s="27" t="s">
        <v>84</v>
      </c>
      <c r="E521" s="27"/>
      <c r="F521" s="28">
        <f>F522</f>
        <v>0</v>
      </c>
    </row>
    <row r="522" spans="1:14" ht="24" hidden="1" x14ac:dyDescent="0.2">
      <c r="A522" s="13" t="s">
        <v>83</v>
      </c>
      <c r="B522" s="10">
        <v>1000</v>
      </c>
      <c r="C522" s="10" t="s">
        <v>72</v>
      </c>
      <c r="D522" s="10" t="s">
        <v>82</v>
      </c>
      <c r="E522" s="10"/>
      <c r="F522" s="14">
        <f>F523</f>
        <v>0</v>
      </c>
    </row>
    <row r="523" spans="1:14" ht="36" hidden="1" customHeight="1" x14ac:dyDescent="0.2">
      <c r="A523" s="13" t="s">
        <v>491</v>
      </c>
      <c r="B523" s="10">
        <v>1000</v>
      </c>
      <c r="C523" s="10" t="s">
        <v>72</v>
      </c>
      <c r="D523" s="10" t="s">
        <v>81</v>
      </c>
      <c r="E523" s="10"/>
      <c r="F523" s="14">
        <f>F524</f>
        <v>0</v>
      </c>
    </row>
    <row r="524" spans="1:14" ht="36" hidden="1" x14ac:dyDescent="0.2">
      <c r="A524" s="13" t="s">
        <v>80</v>
      </c>
      <c r="B524" s="10">
        <v>1000</v>
      </c>
      <c r="C524" s="10" t="s">
        <v>72</v>
      </c>
      <c r="D524" s="10" t="s">
        <v>79</v>
      </c>
      <c r="E524" s="10"/>
      <c r="F524" s="14">
        <f>F525</f>
        <v>0</v>
      </c>
    </row>
    <row r="525" spans="1:14" hidden="1" x14ac:dyDescent="0.2">
      <c r="A525" s="13" t="s">
        <v>50</v>
      </c>
      <c r="B525" s="10">
        <v>1000</v>
      </c>
      <c r="C525" s="10" t="s">
        <v>72</v>
      </c>
      <c r="D525" s="10" t="s">
        <v>79</v>
      </c>
      <c r="E525" s="10" t="s">
        <v>47</v>
      </c>
      <c r="F525" s="14"/>
    </row>
    <row r="526" spans="1:14" ht="24" x14ac:dyDescent="0.2">
      <c r="A526" s="29" t="s">
        <v>78</v>
      </c>
      <c r="B526" s="27">
        <v>1000</v>
      </c>
      <c r="C526" s="27" t="s">
        <v>72</v>
      </c>
      <c r="D526" s="27" t="s">
        <v>77</v>
      </c>
      <c r="E526" s="27"/>
      <c r="F526" s="28">
        <f>F527</f>
        <v>405</v>
      </c>
    </row>
    <row r="527" spans="1:14" ht="48" x14ac:dyDescent="0.2">
      <c r="A527" s="37" t="s">
        <v>460</v>
      </c>
      <c r="B527" s="10">
        <v>1000</v>
      </c>
      <c r="C527" s="10" t="s">
        <v>72</v>
      </c>
      <c r="D527" s="10" t="s">
        <v>76</v>
      </c>
      <c r="E527" s="10"/>
      <c r="F527" s="14">
        <f>F528</f>
        <v>405</v>
      </c>
    </row>
    <row r="528" spans="1:14" ht="24" x14ac:dyDescent="0.2">
      <c r="A528" s="13" t="s">
        <v>75</v>
      </c>
      <c r="B528" s="10">
        <v>1000</v>
      </c>
      <c r="C528" s="10" t="s">
        <v>72</v>
      </c>
      <c r="D528" s="10" t="s">
        <v>74</v>
      </c>
      <c r="E528" s="10"/>
      <c r="F528" s="14">
        <f>F529</f>
        <v>405</v>
      </c>
    </row>
    <row r="529" spans="1:14" x14ac:dyDescent="0.2">
      <c r="A529" s="13" t="s">
        <v>50</v>
      </c>
      <c r="B529" s="10">
        <v>1000</v>
      </c>
      <c r="C529" s="10" t="s">
        <v>72</v>
      </c>
      <c r="D529" s="10" t="s">
        <v>74</v>
      </c>
      <c r="E529" s="10" t="s">
        <v>47</v>
      </c>
      <c r="F529" s="14">
        <v>405</v>
      </c>
      <c r="N529" s="31"/>
    </row>
    <row r="530" spans="1:14" x14ac:dyDescent="0.2">
      <c r="A530" s="29" t="s">
        <v>44</v>
      </c>
      <c r="B530" s="27">
        <v>1000</v>
      </c>
      <c r="C530" s="27" t="s">
        <v>72</v>
      </c>
      <c r="D530" s="27" t="s">
        <v>45</v>
      </c>
      <c r="E530" s="27"/>
      <c r="F530" s="28">
        <f>F531</f>
        <v>152</v>
      </c>
    </row>
    <row r="531" spans="1:14" x14ac:dyDescent="0.2">
      <c r="A531" s="13" t="s">
        <v>44</v>
      </c>
      <c r="B531" s="10">
        <v>1000</v>
      </c>
      <c r="C531" s="10" t="s">
        <v>72</v>
      </c>
      <c r="D531" s="10" t="s">
        <v>43</v>
      </c>
      <c r="E531" s="10"/>
      <c r="F531" s="14">
        <f>F532+F534</f>
        <v>152</v>
      </c>
    </row>
    <row r="532" spans="1:14" ht="24" customHeight="1" x14ac:dyDescent="0.2">
      <c r="A532" s="13" t="s">
        <v>73</v>
      </c>
      <c r="B532" s="10">
        <v>1000</v>
      </c>
      <c r="C532" s="10" t="s">
        <v>72</v>
      </c>
      <c r="D532" s="10" t="s">
        <v>71</v>
      </c>
      <c r="E532" s="10"/>
      <c r="F532" s="14">
        <f>F533</f>
        <v>152</v>
      </c>
    </row>
    <row r="533" spans="1:14" ht="13.5" customHeight="1" x14ac:dyDescent="0.2">
      <c r="A533" s="13" t="s">
        <v>50</v>
      </c>
      <c r="B533" s="10">
        <v>1000</v>
      </c>
      <c r="C533" s="10" t="s">
        <v>72</v>
      </c>
      <c r="D533" s="10" t="s">
        <v>71</v>
      </c>
      <c r="E533" s="10" t="s">
        <v>47</v>
      </c>
      <c r="F533" s="14">
        <v>152</v>
      </c>
      <c r="N533" s="31"/>
    </row>
    <row r="534" spans="1:14" ht="72" hidden="1" x14ac:dyDescent="0.2">
      <c r="A534" s="7" t="s">
        <v>449</v>
      </c>
      <c r="B534" s="10">
        <v>1000</v>
      </c>
      <c r="C534" s="10" t="s">
        <v>72</v>
      </c>
      <c r="D534" s="10" t="s">
        <v>435</v>
      </c>
      <c r="E534" s="10"/>
      <c r="F534" s="14">
        <f>F535</f>
        <v>0</v>
      </c>
    </row>
    <row r="535" spans="1:14" ht="13.5" hidden="1" customHeight="1" x14ac:dyDescent="0.2">
      <c r="A535" s="13" t="s">
        <v>50</v>
      </c>
      <c r="B535" s="10">
        <v>1000</v>
      </c>
      <c r="C535" s="10" t="s">
        <v>72</v>
      </c>
      <c r="D535" s="10" t="s">
        <v>435</v>
      </c>
      <c r="E535" s="10" t="s">
        <v>47</v>
      </c>
      <c r="F535" s="14"/>
    </row>
    <row r="536" spans="1:14" s="32" customFormat="1" ht="13.5" customHeight="1" x14ac:dyDescent="0.15">
      <c r="A536" s="29" t="s">
        <v>70</v>
      </c>
      <c r="B536" s="27">
        <v>1000</v>
      </c>
      <c r="C536" s="27" t="s">
        <v>49</v>
      </c>
      <c r="D536" s="27"/>
      <c r="E536" s="27"/>
      <c r="F536" s="28">
        <f>F537+F541</f>
        <v>43058</v>
      </c>
    </row>
    <row r="537" spans="1:14" ht="14.25" customHeight="1" x14ac:dyDescent="0.2">
      <c r="A537" s="29" t="s">
        <v>44</v>
      </c>
      <c r="B537" s="27">
        <v>1000</v>
      </c>
      <c r="C537" s="27" t="s">
        <v>49</v>
      </c>
      <c r="D537" s="27" t="s">
        <v>45</v>
      </c>
      <c r="E537" s="27"/>
      <c r="F537" s="28">
        <f>F538</f>
        <v>13876</v>
      </c>
    </row>
    <row r="538" spans="1:14" x14ac:dyDescent="0.2">
      <c r="A538" s="13" t="s">
        <v>44</v>
      </c>
      <c r="B538" s="10">
        <v>1000</v>
      </c>
      <c r="C538" s="10" t="s">
        <v>49</v>
      </c>
      <c r="D538" s="10" t="s">
        <v>43</v>
      </c>
      <c r="E538" s="10"/>
      <c r="F538" s="14">
        <f>F539</f>
        <v>13876</v>
      </c>
    </row>
    <row r="539" spans="1:14" ht="36" x14ac:dyDescent="0.2">
      <c r="A539" s="13" t="s">
        <v>450</v>
      </c>
      <c r="B539" s="10">
        <v>1000</v>
      </c>
      <c r="C539" s="10" t="s">
        <v>49</v>
      </c>
      <c r="D539" s="10" t="s">
        <v>68</v>
      </c>
      <c r="E539" s="10"/>
      <c r="F539" s="14">
        <f>F540</f>
        <v>13876</v>
      </c>
    </row>
    <row r="540" spans="1:14" ht="24" x14ac:dyDescent="0.2">
      <c r="A540" s="13" t="s">
        <v>401</v>
      </c>
      <c r="B540" s="10">
        <v>1000</v>
      </c>
      <c r="C540" s="10" t="s">
        <v>49</v>
      </c>
      <c r="D540" s="10" t="s">
        <v>68</v>
      </c>
      <c r="E540" s="10" t="s">
        <v>67</v>
      </c>
      <c r="F540" s="14">
        <v>13876</v>
      </c>
      <c r="G540" s="2">
        <v>186</v>
      </c>
      <c r="N540" s="31"/>
    </row>
    <row r="541" spans="1:14" ht="24" x14ac:dyDescent="0.2">
      <c r="A541" s="29" t="s">
        <v>66</v>
      </c>
      <c r="B541" s="27">
        <v>1000</v>
      </c>
      <c r="C541" s="27" t="s">
        <v>49</v>
      </c>
      <c r="D541" s="27" t="s">
        <v>65</v>
      </c>
      <c r="E541" s="27"/>
      <c r="F541" s="28">
        <f>F542+F546</f>
        <v>29182</v>
      </c>
    </row>
    <row r="542" spans="1:14" ht="24" x14ac:dyDescent="0.2">
      <c r="A542" s="13" t="s">
        <v>64</v>
      </c>
      <c r="B542" s="10">
        <v>1000</v>
      </c>
      <c r="C542" s="10" t="s">
        <v>49</v>
      </c>
      <c r="D542" s="10" t="s">
        <v>63</v>
      </c>
      <c r="E542" s="10"/>
      <c r="F542" s="14">
        <f>F543</f>
        <v>8406</v>
      </c>
    </row>
    <row r="543" spans="1:14" ht="36" x14ac:dyDescent="0.2">
      <c r="A543" s="37" t="s">
        <v>461</v>
      </c>
      <c r="B543" s="10">
        <v>1000</v>
      </c>
      <c r="C543" s="10" t="s">
        <v>49</v>
      </c>
      <c r="D543" s="10" t="s">
        <v>62</v>
      </c>
      <c r="E543" s="10"/>
      <c r="F543" s="14">
        <f>F544</f>
        <v>8406</v>
      </c>
    </row>
    <row r="544" spans="1:14" ht="48" x14ac:dyDescent="0.2">
      <c r="A544" s="15" t="s">
        <v>61</v>
      </c>
      <c r="B544" s="10">
        <v>1000</v>
      </c>
      <c r="C544" s="10" t="s">
        <v>49</v>
      </c>
      <c r="D544" s="10" t="s">
        <v>60</v>
      </c>
      <c r="E544" s="10"/>
      <c r="F544" s="14">
        <f>F545</f>
        <v>8406</v>
      </c>
    </row>
    <row r="545" spans="1:14" ht="24" x14ac:dyDescent="0.2">
      <c r="A545" s="13" t="s">
        <v>41</v>
      </c>
      <c r="B545" s="10">
        <v>1000</v>
      </c>
      <c r="C545" s="10" t="s">
        <v>49</v>
      </c>
      <c r="D545" s="10" t="s">
        <v>60</v>
      </c>
      <c r="E545" s="10" t="s">
        <v>38</v>
      </c>
      <c r="F545" s="14">
        <v>8406</v>
      </c>
      <c r="N545" s="31"/>
    </row>
    <row r="546" spans="1:14" x14ac:dyDescent="0.2">
      <c r="A546" s="13" t="s">
        <v>59</v>
      </c>
      <c r="B546" s="10">
        <v>1000</v>
      </c>
      <c r="C546" s="10" t="s">
        <v>49</v>
      </c>
      <c r="D546" s="10" t="s">
        <v>58</v>
      </c>
      <c r="E546" s="10"/>
      <c r="F546" s="14">
        <f>F547+F551+F554</f>
        <v>20776</v>
      </c>
    </row>
    <row r="547" spans="1:14" ht="36" x14ac:dyDescent="0.2">
      <c r="A547" s="37" t="s">
        <v>462</v>
      </c>
      <c r="B547" s="10">
        <v>1000</v>
      </c>
      <c r="C547" s="10" t="s">
        <v>49</v>
      </c>
      <c r="D547" s="10" t="s">
        <v>57</v>
      </c>
      <c r="E547" s="10"/>
      <c r="F547" s="14">
        <f>F548</f>
        <v>18820</v>
      </c>
    </row>
    <row r="548" spans="1:14" ht="64.5" customHeight="1" x14ac:dyDescent="0.2">
      <c r="A548" s="15" t="s">
        <v>451</v>
      </c>
      <c r="B548" s="10">
        <v>1000</v>
      </c>
      <c r="C548" s="10" t="s">
        <v>49</v>
      </c>
      <c r="D548" s="10" t="s">
        <v>56</v>
      </c>
      <c r="E548" s="10"/>
      <c r="F548" s="14">
        <f>F549+F550</f>
        <v>18820</v>
      </c>
    </row>
    <row r="549" spans="1:14" ht="24" x14ac:dyDescent="0.2">
      <c r="A549" s="13" t="s">
        <v>27</v>
      </c>
      <c r="B549" s="10">
        <v>1000</v>
      </c>
      <c r="C549" s="10" t="s">
        <v>49</v>
      </c>
      <c r="D549" s="10" t="s">
        <v>56</v>
      </c>
      <c r="E549" s="10" t="s">
        <v>23</v>
      </c>
      <c r="F549" s="14">
        <v>142</v>
      </c>
      <c r="N549" s="31"/>
    </row>
    <row r="550" spans="1:14" x14ac:dyDescent="0.2">
      <c r="A550" s="13" t="s">
        <v>50</v>
      </c>
      <c r="B550" s="10">
        <v>1000</v>
      </c>
      <c r="C550" s="10" t="s">
        <v>49</v>
      </c>
      <c r="D550" s="10" t="s">
        <v>56</v>
      </c>
      <c r="E550" s="10" t="s">
        <v>47</v>
      </c>
      <c r="F550" s="14">
        <f>12837+5841</f>
        <v>18678</v>
      </c>
      <c r="N550" s="31"/>
    </row>
    <row r="551" spans="1:14" ht="36" x14ac:dyDescent="0.2">
      <c r="A551" s="37" t="s">
        <v>463</v>
      </c>
      <c r="B551" s="10">
        <v>1000</v>
      </c>
      <c r="C551" s="10" t="s">
        <v>49</v>
      </c>
      <c r="D551" s="10" t="s">
        <v>55</v>
      </c>
      <c r="E551" s="10"/>
      <c r="F551" s="14">
        <f>F552</f>
        <v>1888</v>
      </c>
    </row>
    <row r="552" spans="1:14" ht="36" x14ac:dyDescent="0.2">
      <c r="A552" s="13" t="s">
        <v>54</v>
      </c>
      <c r="B552" s="10">
        <v>1000</v>
      </c>
      <c r="C552" s="10" t="s">
        <v>49</v>
      </c>
      <c r="D552" s="10" t="s">
        <v>53</v>
      </c>
      <c r="E552" s="10"/>
      <c r="F552" s="14">
        <f>F553</f>
        <v>1888</v>
      </c>
    </row>
    <row r="553" spans="1:14" x14ac:dyDescent="0.2">
      <c r="A553" s="13" t="s">
        <v>50</v>
      </c>
      <c r="B553" s="10">
        <v>1000</v>
      </c>
      <c r="C553" s="10" t="s">
        <v>49</v>
      </c>
      <c r="D553" s="10" t="s">
        <v>53</v>
      </c>
      <c r="E553" s="10" t="s">
        <v>47</v>
      </c>
      <c r="F553" s="14">
        <v>1888</v>
      </c>
      <c r="N553" s="31"/>
    </row>
    <row r="554" spans="1:14" ht="53.25" customHeight="1" x14ac:dyDescent="0.2">
      <c r="A554" s="37" t="s">
        <v>464</v>
      </c>
      <c r="B554" s="10">
        <v>1000</v>
      </c>
      <c r="C554" s="10" t="s">
        <v>49</v>
      </c>
      <c r="D554" s="10" t="s">
        <v>52</v>
      </c>
      <c r="E554" s="10"/>
      <c r="F554" s="14">
        <f>F555</f>
        <v>68</v>
      </c>
    </row>
    <row r="555" spans="1:14" ht="64.5" customHeight="1" x14ac:dyDescent="0.2">
      <c r="A555" s="15" t="s">
        <v>51</v>
      </c>
      <c r="B555" s="10">
        <v>1000</v>
      </c>
      <c r="C555" s="10" t="s">
        <v>49</v>
      </c>
      <c r="D555" s="10" t="s">
        <v>48</v>
      </c>
      <c r="E555" s="10"/>
      <c r="F555" s="14">
        <f>F556+F557</f>
        <v>68</v>
      </c>
    </row>
    <row r="556" spans="1:14" ht="6" hidden="1" customHeight="1" x14ac:dyDescent="0.2">
      <c r="A556" s="13" t="s">
        <v>27</v>
      </c>
      <c r="B556" s="10">
        <v>1000</v>
      </c>
      <c r="C556" s="10" t="s">
        <v>49</v>
      </c>
      <c r="D556" s="10" t="s">
        <v>48</v>
      </c>
      <c r="E556" s="10" t="s">
        <v>23</v>
      </c>
      <c r="F556" s="14">
        <v>0</v>
      </c>
    </row>
    <row r="557" spans="1:14" ht="14.25" customHeight="1" x14ac:dyDescent="0.2">
      <c r="A557" s="13" t="s">
        <v>50</v>
      </c>
      <c r="B557" s="10">
        <v>1000</v>
      </c>
      <c r="C557" s="10" t="s">
        <v>49</v>
      </c>
      <c r="D557" s="10" t="s">
        <v>48</v>
      </c>
      <c r="E557" s="10" t="s">
        <v>47</v>
      </c>
      <c r="F557" s="14">
        <v>68</v>
      </c>
      <c r="N557" s="31"/>
    </row>
    <row r="558" spans="1:14" x14ac:dyDescent="0.2">
      <c r="A558" s="29" t="s">
        <v>46</v>
      </c>
      <c r="B558" s="27">
        <v>1000</v>
      </c>
      <c r="C558" s="27" t="s">
        <v>40</v>
      </c>
      <c r="D558" s="27"/>
      <c r="E558" s="27"/>
      <c r="F558" s="28">
        <f>F559</f>
        <v>700</v>
      </c>
    </row>
    <row r="559" spans="1:14" x14ac:dyDescent="0.2">
      <c r="A559" s="29" t="s">
        <v>44</v>
      </c>
      <c r="B559" s="27">
        <v>1000</v>
      </c>
      <c r="C559" s="27" t="s">
        <v>40</v>
      </c>
      <c r="D559" s="27" t="s">
        <v>45</v>
      </c>
      <c r="E559" s="27"/>
      <c r="F559" s="28">
        <f>F560</f>
        <v>700</v>
      </c>
    </row>
    <row r="560" spans="1:14" ht="14.25" customHeight="1" x14ac:dyDescent="0.2">
      <c r="A560" s="13" t="s">
        <v>44</v>
      </c>
      <c r="B560" s="10">
        <v>1000</v>
      </c>
      <c r="C560" s="10" t="s">
        <v>40</v>
      </c>
      <c r="D560" s="10" t="s">
        <v>43</v>
      </c>
      <c r="E560" s="10"/>
      <c r="F560" s="14">
        <f>F561</f>
        <v>700</v>
      </c>
    </row>
    <row r="561" spans="1:14" ht="23.25" customHeight="1" x14ac:dyDescent="0.2">
      <c r="A561" s="13" t="s">
        <v>42</v>
      </c>
      <c r="B561" s="10">
        <v>1000</v>
      </c>
      <c r="C561" s="10" t="s">
        <v>40</v>
      </c>
      <c r="D561" s="10" t="s">
        <v>39</v>
      </c>
      <c r="E561" s="10"/>
      <c r="F561" s="14">
        <f>F562</f>
        <v>700</v>
      </c>
    </row>
    <row r="562" spans="1:14" ht="25.5" customHeight="1" x14ac:dyDescent="0.2">
      <c r="A562" s="13" t="s">
        <v>41</v>
      </c>
      <c r="B562" s="10">
        <v>1000</v>
      </c>
      <c r="C562" s="10" t="s">
        <v>40</v>
      </c>
      <c r="D562" s="10" t="s">
        <v>39</v>
      </c>
      <c r="E562" s="10" t="s">
        <v>38</v>
      </c>
      <c r="F562" s="14">
        <v>700</v>
      </c>
      <c r="N562" s="31"/>
    </row>
    <row r="563" spans="1:14" ht="14.25" customHeight="1" x14ac:dyDescent="0.2">
      <c r="A563" s="29" t="s">
        <v>37</v>
      </c>
      <c r="B563" s="27" t="s">
        <v>26</v>
      </c>
      <c r="C563" s="27"/>
      <c r="D563" s="27"/>
      <c r="E563" s="27"/>
      <c r="F563" s="28">
        <f>F564+F572</f>
        <v>1160</v>
      </c>
    </row>
    <row r="564" spans="1:14" ht="12.75" customHeight="1" x14ac:dyDescent="0.2">
      <c r="A564" s="29" t="s">
        <v>36</v>
      </c>
      <c r="B564" s="27" t="s">
        <v>26</v>
      </c>
      <c r="C564" s="27" t="s">
        <v>25</v>
      </c>
      <c r="D564" s="27"/>
      <c r="E564" s="27"/>
      <c r="F564" s="28">
        <f>F565</f>
        <v>1160</v>
      </c>
    </row>
    <row r="565" spans="1:14" ht="31.5" customHeight="1" x14ac:dyDescent="0.2">
      <c r="A565" s="29" t="s">
        <v>35</v>
      </c>
      <c r="B565" s="27" t="s">
        <v>26</v>
      </c>
      <c r="C565" s="27" t="s">
        <v>25</v>
      </c>
      <c r="D565" s="27" t="s">
        <v>34</v>
      </c>
      <c r="E565" s="27"/>
      <c r="F565" s="28">
        <f>F566+F569</f>
        <v>1160</v>
      </c>
    </row>
    <row r="566" spans="1:14" ht="25.5" customHeight="1" x14ac:dyDescent="0.2">
      <c r="A566" s="37" t="s">
        <v>465</v>
      </c>
      <c r="B566" s="10" t="s">
        <v>26</v>
      </c>
      <c r="C566" s="10" t="s">
        <v>25</v>
      </c>
      <c r="D566" s="10" t="s">
        <v>33</v>
      </c>
      <c r="E566" s="10"/>
      <c r="F566" s="14">
        <f>F567</f>
        <v>1060</v>
      </c>
    </row>
    <row r="567" spans="1:14" ht="51.75" customHeight="1" x14ac:dyDescent="0.2">
      <c r="A567" s="13" t="s">
        <v>32</v>
      </c>
      <c r="B567" s="10" t="s">
        <v>26</v>
      </c>
      <c r="C567" s="10" t="s">
        <v>25</v>
      </c>
      <c r="D567" s="10" t="s">
        <v>31</v>
      </c>
      <c r="E567" s="10"/>
      <c r="F567" s="14">
        <f>F568</f>
        <v>1060</v>
      </c>
    </row>
    <row r="568" spans="1:14" ht="26.25" customHeight="1" x14ac:dyDescent="0.2">
      <c r="A568" s="13" t="s">
        <v>27</v>
      </c>
      <c r="B568" s="10" t="s">
        <v>26</v>
      </c>
      <c r="C568" s="10" t="s">
        <v>25</v>
      </c>
      <c r="D568" s="10" t="s">
        <v>31</v>
      </c>
      <c r="E568" s="10" t="s">
        <v>23</v>
      </c>
      <c r="F568" s="14">
        <v>1060</v>
      </c>
      <c r="N568" s="31"/>
    </row>
    <row r="569" spans="1:14" ht="41.25" customHeight="1" x14ac:dyDescent="0.2">
      <c r="A569" s="37" t="s">
        <v>30</v>
      </c>
      <c r="B569" s="10" t="s">
        <v>26</v>
      </c>
      <c r="C569" s="10" t="s">
        <v>25</v>
      </c>
      <c r="D569" s="10" t="s">
        <v>28</v>
      </c>
      <c r="E569" s="10"/>
      <c r="F569" s="14">
        <f>F570</f>
        <v>100</v>
      </c>
    </row>
    <row r="570" spans="1:14" ht="30" customHeight="1" x14ac:dyDescent="0.2">
      <c r="A570" s="13" t="s">
        <v>29</v>
      </c>
      <c r="B570" s="10" t="s">
        <v>26</v>
      </c>
      <c r="C570" s="10" t="s">
        <v>25</v>
      </c>
      <c r="D570" s="10" t="s">
        <v>24</v>
      </c>
      <c r="E570" s="10"/>
      <c r="F570" s="14">
        <f>F571</f>
        <v>100</v>
      </c>
    </row>
    <row r="571" spans="1:14" ht="24.75" customHeight="1" x14ac:dyDescent="0.2">
      <c r="A571" s="13" t="s">
        <v>27</v>
      </c>
      <c r="B571" s="10" t="s">
        <v>26</v>
      </c>
      <c r="C571" s="10" t="s">
        <v>25</v>
      </c>
      <c r="D571" s="10" t="s">
        <v>24</v>
      </c>
      <c r="E571" s="10" t="s">
        <v>23</v>
      </c>
      <c r="F571" s="14">
        <v>100</v>
      </c>
      <c r="N571" s="31"/>
    </row>
    <row r="572" spans="1:14" ht="24.75" hidden="1" customHeight="1" x14ac:dyDescent="0.2">
      <c r="A572" s="29" t="s">
        <v>382</v>
      </c>
      <c r="B572" s="27" t="s">
        <v>26</v>
      </c>
      <c r="C572" s="27" t="s">
        <v>384</v>
      </c>
      <c r="D572" s="27"/>
      <c r="E572" s="27"/>
      <c r="F572" s="28">
        <f>F573</f>
        <v>0</v>
      </c>
    </row>
    <row r="573" spans="1:14" ht="24.75" hidden="1" customHeight="1" x14ac:dyDescent="0.2">
      <c r="A573" s="29" t="s">
        <v>35</v>
      </c>
      <c r="B573" s="27" t="s">
        <v>26</v>
      </c>
      <c r="C573" s="27" t="s">
        <v>384</v>
      </c>
      <c r="D573" s="27" t="s">
        <v>34</v>
      </c>
      <c r="E573" s="27"/>
      <c r="F573" s="28">
        <f>F574</f>
        <v>0</v>
      </c>
    </row>
    <row r="574" spans="1:14" ht="24.75" hidden="1" customHeight="1" x14ac:dyDescent="0.2">
      <c r="A574" s="13" t="s">
        <v>472</v>
      </c>
      <c r="B574" s="10" t="s">
        <v>26</v>
      </c>
      <c r="C574" s="10" t="s">
        <v>384</v>
      </c>
      <c r="D574" s="10" t="s">
        <v>385</v>
      </c>
      <c r="E574" s="10"/>
      <c r="F574" s="14">
        <f>F575</f>
        <v>0</v>
      </c>
    </row>
    <row r="575" spans="1:14" ht="24.75" hidden="1" customHeight="1" x14ac:dyDescent="0.2">
      <c r="A575" s="13" t="s">
        <v>473</v>
      </c>
      <c r="B575" s="10" t="s">
        <v>26</v>
      </c>
      <c r="C575" s="10" t="s">
        <v>384</v>
      </c>
      <c r="D575" s="10" t="s">
        <v>386</v>
      </c>
      <c r="E575" s="10"/>
      <c r="F575" s="14">
        <f>F576</f>
        <v>0</v>
      </c>
    </row>
    <row r="576" spans="1:14" ht="24.75" hidden="1" customHeight="1" x14ac:dyDescent="0.2">
      <c r="A576" s="13" t="s">
        <v>383</v>
      </c>
      <c r="B576" s="10" t="s">
        <v>26</v>
      </c>
      <c r="C576" s="10" t="s">
        <v>384</v>
      </c>
      <c r="D576" s="10" t="s">
        <v>387</v>
      </c>
      <c r="E576" s="10"/>
      <c r="F576" s="14">
        <f>F577</f>
        <v>0</v>
      </c>
    </row>
    <row r="577" spans="1:14" ht="24.75" hidden="1" customHeight="1" x14ac:dyDescent="0.2">
      <c r="A577" s="13" t="s">
        <v>27</v>
      </c>
      <c r="B577" s="10" t="s">
        <v>26</v>
      </c>
      <c r="C577" s="10" t="s">
        <v>384</v>
      </c>
      <c r="D577" s="10" t="s">
        <v>387</v>
      </c>
      <c r="E577" s="10" t="s">
        <v>23</v>
      </c>
      <c r="F577" s="14"/>
    </row>
    <row r="578" spans="1:14" ht="24" x14ac:dyDescent="0.2">
      <c r="A578" s="29" t="s">
        <v>22</v>
      </c>
      <c r="B578" s="27" t="s">
        <v>17</v>
      </c>
      <c r="C578" s="27"/>
      <c r="D578" s="27"/>
      <c r="E578" s="27"/>
      <c r="F578" s="28">
        <f>F579</f>
        <v>179</v>
      </c>
    </row>
    <row r="579" spans="1:14" ht="24" x14ac:dyDescent="0.2">
      <c r="A579" s="29" t="s">
        <v>21</v>
      </c>
      <c r="B579" s="27" t="s">
        <v>17</v>
      </c>
      <c r="C579" s="27" t="s">
        <v>16</v>
      </c>
      <c r="D579" s="27"/>
      <c r="E579" s="27"/>
      <c r="F579" s="28">
        <f>F580</f>
        <v>179</v>
      </c>
    </row>
    <row r="580" spans="1:14" ht="42" customHeight="1" x14ac:dyDescent="0.2">
      <c r="A580" s="29" t="s">
        <v>11</v>
      </c>
      <c r="B580" s="27" t="s">
        <v>17</v>
      </c>
      <c r="C580" s="27" t="s">
        <v>16</v>
      </c>
      <c r="D580" s="27" t="s">
        <v>10</v>
      </c>
      <c r="E580" s="27"/>
      <c r="F580" s="28">
        <f>F581</f>
        <v>179</v>
      </c>
    </row>
    <row r="581" spans="1:14" ht="27.75" customHeight="1" x14ac:dyDescent="0.2">
      <c r="A581" s="37" t="s">
        <v>474</v>
      </c>
      <c r="B581" s="10" t="s">
        <v>17</v>
      </c>
      <c r="C581" s="10" t="s">
        <v>16</v>
      </c>
      <c r="D581" s="10" t="s">
        <v>20</v>
      </c>
      <c r="E581" s="10"/>
      <c r="F581" s="14">
        <f>F582</f>
        <v>179</v>
      </c>
    </row>
    <row r="582" spans="1:14" x14ac:dyDescent="0.2">
      <c r="A582" s="13" t="s">
        <v>19</v>
      </c>
      <c r="B582" s="10" t="s">
        <v>17</v>
      </c>
      <c r="C582" s="10" t="s">
        <v>16</v>
      </c>
      <c r="D582" s="10" t="s">
        <v>15</v>
      </c>
      <c r="E582" s="10"/>
      <c r="F582" s="14">
        <f>F583</f>
        <v>179</v>
      </c>
    </row>
    <row r="583" spans="1:14" ht="16.5" customHeight="1" x14ac:dyDescent="0.2">
      <c r="A583" s="13" t="s">
        <v>18</v>
      </c>
      <c r="B583" s="10" t="s">
        <v>17</v>
      </c>
      <c r="C583" s="10" t="s">
        <v>16</v>
      </c>
      <c r="D583" s="10" t="s">
        <v>15</v>
      </c>
      <c r="E583" s="10" t="s">
        <v>14</v>
      </c>
      <c r="F583" s="14">
        <v>179</v>
      </c>
      <c r="G583" s="2">
        <v>-800</v>
      </c>
      <c r="N583" s="31"/>
    </row>
    <row r="584" spans="1:14" ht="39" customHeight="1" x14ac:dyDescent="0.2">
      <c r="A584" s="29" t="s">
        <v>13</v>
      </c>
      <c r="B584" s="27" t="s">
        <v>4</v>
      </c>
      <c r="C584" s="27"/>
      <c r="D584" s="27"/>
      <c r="E584" s="27"/>
      <c r="F584" s="28">
        <f>F585</f>
        <v>68672</v>
      </c>
    </row>
    <row r="585" spans="1:14" ht="39.75" customHeight="1" x14ac:dyDescent="0.2">
      <c r="A585" s="29" t="s">
        <v>12</v>
      </c>
      <c r="B585" s="27" t="s">
        <v>4</v>
      </c>
      <c r="C585" s="27" t="s">
        <v>3</v>
      </c>
      <c r="D585" s="27"/>
      <c r="E585" s="27"/>
      <c r="F585" s="28">
        <f>F586</f>
        <v>68672</v>
      </c>
    </row>
    <row r="586" spans="1:14" ht="39" customHeight="1" x14ac:dyDescent="0.2">
      <c r="A586" s="29" t="s">
        <v>11</v>
      </c>
      <c r="B586" s="27" t="s">
        <v>4</v>
      </c>
      <c r="C586" s="27" t="s">
        <v>3</v>
      </c>
      <c r="D586" s="27" t="s">
        <v>10</v>
      </c>
      <c r="E586" s="27"/>
      <c r="F586" s="28">
        <f>F587</f>
        <v>68672</v>
      </c>
    </row>
    <row r="587" spans="1:14" ht="27" customHeight="1" x14ac:dyDescent="0.2">
      <c r="A587" s="37" t="s">
        <v>475</v>
      </c>
      <c r="B587" s="10" t="s">
        <v>4</v>
      </c>
      <c r="C587" s="10" t="s">
        <v>3</v>
      </c>
      <c r="D587" s="10" t="s">
        <v>9</v>
      </c>
      <c r="E587" s="10"/>
      <c r="F587" s="14">
        <f>F588+F590</f>
        <v>68672</v>
      </c>
    </row>
    <row r="588" spans="1:14" ht="26.25" customHeight="1" x14ac:dyDescent="0.2">
      <c r="A588" s="13" t="s">
        <v>8</v>
      </c>
      <c r="B588" s="10" t="s">
        <v>4</v>
      </c>
      <c r="C588" s="10" t="s">
        <v>3</v>
      </c>
      <c r="D588" s="10" t="s">
        <v>7</v>
      </c>
      <c r="E588" s="10"/>
      <c r="F588" s="14">
        <f>F589</f>
        <v>63834</v>
      </c>
    </row>
    <row r="589" spans="1:14" x14ac:dyDescent="0.2">
      <c r="A589" s="13" t="s">
        <v>5</v>
      </c>
      <c r="B589" s="10" t="s">
        <v>4</v>
      </c>
      <c r="C589" s="10" t="s">
        <v>3</v>
      </c>
      <c r="D589" s="10" t="s">
        <v>7</v>
      </c>
      <c r="E589" s="10" t="s">
        <v>1</v>
      </c>
      <c r="F589" s="14">
        <v>63834</v>
      </c>
      <c r="N589" s="31"/>
    </row>
    <row r="590" spans="1:14" ht="48.75" customHeight="1" x14ac:dyDescent="0.2">
      <c r="A590" s="13" t="s">
        <v>6</v>
      </c>
      <c r="B590" s="10" t="s">
        <v>4</v>
      </c>
      <c r="C590" s="10" t="s">
        <v>3</v>
      </c>
      <c r="D590" s="10" t="s">
        <v>2</v>
      </c>
      <c r="E590" s="10"/>
      <c r="F590" s="14">
        <f>F591</f>
        <v>4838</v>
      </c>
    </row>
    <row r="591" spans="1:14" x14ac:dyDescent="0.2">
      <c r="A591" s="13" t="s">
        <v>5</v>
      </c>
      <c r="B591" s="10" t="s">
        <v>4</v>
      </c>
      <c r="C591" s="10" t="s">
        <v>3</v>
      </c>
      <c r="D591" s="10" t="s">
        <v>2</v>
      </c>
      <c r="E591" s="10" t="s">
        <v>1</v>
      </c>
      <c r="F591" s="14">
        <v>4838</v>
      </c>
      <c r="N591" s="31"/>
    </row>
    <row r="592" spans="1:14" s="33" customFormat="1" ht="12.75" x14ac:dyDescent="0.2">
      <c r="A592" s="29" t="s">
        <v>0</v>
      </c>
      <c r="B592" s="27"/>
      <c r="C592" s="27"/>
      <c r="D592" s="27"/>
      <c r="E592" s="27"/>
      <c r="F592" s="30">
        <f>F9+F107+F113+F145+F243+F304+F463+F510+F563+F578+F584</f>
        <v>961970</v>
      </c>
      <c r="G592" s="33">
        <f>SUM(G9:G591)</f>
        <v>110664</v>
      </c>
      <c r="J592" s="33">
        <f>SUM(J9:J591)</f>
        <v>38289</v>
      </c>
    </row>
    <row r="593" spans="1:251" x14ac:dyDescent="0.2">
      <c r="A593" s="8"/>
      <c r="B593" s="7"/>
      <c r="C593" s="7"/>
      <c r="D593" s="7"/>
      <c r="E593" s="6"/>
      <c r="F593" s="31"/>
    </row>
    <row r="594" spans="1:251" hidden="1" x14ac:dyDescent="0.2">
      <c r="A594" s="8"/>
      <c r="B594" s="7"/>
      <c r="C594" s="7"/>
      <c r="D594" s="7"/>
      <c r="E594" s="6"/>
    </row>
    <row r="595" spans="1:251" ht="24" hidden="1" x14ac:dyDescent="0.2">
      <c r="A595" s="8"/>
      <c r="B595" s="7"/>
      <c r="C595" s="7"/>
      <c r="D595" s="7"/>
      <c r="E595" s="6" t="s">
        <v>340</v>
      </c>
      <c r="F595" s="31">
        <f>F57+F69+F83+F103+F134+F151+F177+F236+F262+F306+F326+F387+F406+F412+F417+F447+F469+F517+F521+F526+F541+F565+F580+F586</f>
        <v>769490</v>
      </c>
    </row>
    <row r="596" spans="1:251" hidden="1" x14ac:dyDescent="0.2">
      <c r="A596" s="8"/>
      <c r="B596" s="7"/>
      <c r="C596" s="7"/>
      <c r="D596" s="7"/>
      <c r="E596" s="6"/>
    </row>
    <row r="597" spans="1:251" s="34" customFormat="1" ht="12.75" hidden="1" x14ac:dyDescent="0.2">
      <c r="A597" s="8"/>
      <c r="B597" s="7"/>
      <c r="C597" s="7"/>
      <c r="D597" s="9"/>
      <c r="E597" s="6"/>
      <c r="F597" s="31">
        <f>'[1]Ведомств. '!$G$572</f>
        <v>152</v>
      </c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  <c r="CZ597" s="2"/>
      <c r="DA597" s="2"/>
      <c r="DB597" s="2"/>
      <c r="DC597" s="2"/>
      <c r="DD597" s="2"/>
      <c r="DE597" s="2"/>
      <c r="DF597" s="2"/>
      <c r="DG597" s="2"/>
      <c r="DH597" s="2"/>
      <c r="DI597" s="2"/>
      <c r="DJ597" s="2"/>
      <c r="DK597" s="2"/>
      <c r="DL597" s="2"/>
      <c r="DM597" s="2"/>
      <c r="DN597" s="2"/>
      <c r="DO597" s="2"/>
      <c r="DP597" s="2"/>
      <c r="DQ597" s="2"/>
      <c r="DR597" s="2"/>
      <c r="DS597" s="2"/>
      <c r="DT597" s="2"/>
      <c r="DU597" s="2"/>
      <c r="DV597" s="2"/>
      <c r="DW597" s="2"/>
      <c r="DX597" s="2"/>
      <c r="DY597" s="2"/>
      <c r="DZ597" s="2"/>
      <c r="EA597" s="2"/>
      <c r="EB597" s="2"/>
      <c r="EC597" s="2"/>
      <c r="ED597" s="2"/>
      <c r="EE597" s="2"/>
      <c r="EF597" s="2"/>
      <c r="EG597" s="2"/>
      <c r="EH597" s="2"/>
      <c r="EI597" s="2"/>
      <c r="EJ597" s="2"/>
      <c r="EK597" s="2"/>
      <c r="EL597" s="2"/>
      <c r="EM597" s="2"/>
      <c r="EN597" s="2"/>
      <c r="EO597" s="2"/>
      <c r="EP597" s="2"/>
      <c r="EQ597" s="2"/>
      <c r="ER597" s="2"/>
      <c r="ES597" s="2"/>
      <c r="ET597" s="2"/>
      <c r="EU597" s="2"/>
      <c r="EV597" s="2"/>
      <c r="EW597" s="2"/>
      <c r="EX597" s="2"/>
      <c r="EY597" s="2"/>
      <c r="EZ597" s="2"/>
      <c r="FA597" s="2"/>
      <c r="FB597" s="2"/>
      <c r="FC597" s="2"/>
      <c r="FD597" s="2"/>
      <c r="FE597" s="2"/>
      <c r="FF597" s="2"/>
      <c r="FG597" s="2"/>
      <c r="FH597" s="2"/>
      <c r="FI597" s="2"/>
      <c r="FJ597" s="2"/>
      <c r="FK597" s="2"/>
      <c r="FL597" s="2"/>
      <c r="FM597" s="2"/>
      <c r="FN597" s="2"/>
      <c r="FO597" s="2"/>
      <c r="FP597" s="2"/>
      <c r="FQ597" s="2"/>
      <c r="FR597" s="2"/>
      <c r="FS597" s="2"/>
      <c r="FT597" s="2"/>
      <c r="FU597" s="2"/>
      <c r="FV597" s="2"/>
      <c r="FW597" s="2"/>
      <c r="FX597" s="2"/>
      <c r="FY597" s="2"/>
      <c r="FZ597" s="2"/>
      <c r="GA597" s="2"/>
      <c r="GB597" s="2"/>
      <c r="GC597" s="2"/>
      <c r="GD597" s="2"/>
      <c r="GE597" s="2"/>
      <c r="GF597" s="2"/>
      <c r="GG597" s="2"/>
      <c r="GH597" s="2"/>
      <c r="GI597" s="2"/>
      <c r="GJ597" s="2"/>
      <c r="GK597" s="2"/>
      <c r="GL597" s="2"/>
      <c r="GM597" s="2"/>
      <c r="GN597" s="2"/>
      <c r="GO597" s="2"/>
      <c r="GP597" s="2"/>
      <c r="GQ597" s="2"/>
      <c r="GR597" s="2"/>
      <c r="GS597" s="2"/>
      <c r="GT597" s="2"/>
      <c r="GU597" s="2"/>
      <c r="GV597" s="2"/>
      <c r="GW597" s="2"/>
      <c r="GX597" s="2"/>
      <c r="GY597" s="2"/>
      <c r="GZ597" s="2"/>
      <c r="HA597" s="2"/>
      <c r="HB597" s="2"/>
      <c r="HC597" s="2"/>
      <c r="HD597" s="2"/>
      <c r="HE597" s="2"/>
      <c r="HF597" s="2"/>
      <c r="HG597" s="2"/>
      <c r="HH597" s="2"/>
      <c r="HI597" s="2"/>
      <c r="HJ597" s="2"/>
      <c r="HK597" s="2"/>
      <c r="HL597" s="2"/>
      <c r="HM597" s="2"/>
      <c r="HN597" s="2"/>
      <c r="HO597" s="2"/>
      <c r="HP597" s="2"/>
      <c r="HQ597" s="2"/>
      <c r="HR597" s="2"/>
      <c r="HS597" s="2"/>
      <c r="HT597" s="2"/>
      <c r="HU597" s="2"/>
      <c r="HV597" s="2"/>
      <c r="HW597" s="2"/>
      <c r="HX597" s="2"/>
      <c r="HY597" s="2"/>
      <c r="HZ597" s="2"/>
      <c r="IA597" s="2"/>
      <c r="IB597" s="2"/>
      <c r="IC597" s="2"/>
      <c r="ID597" s="2"/>
      <c r="IE597" s="2"/>
      <c r="IF597" s="2"/>
      <c r="IG597" s="2"/>
      <c r="IH597" s="2"/>
      <c r="II597" s="2"/>
      <c r="IJ597" s="2"/>
      <c r="IK597" s="2"/>
      <c r="IL597" s="2"/>
      <c r="IM597" s="2"/>
      <c r="IN597" s="2"/>
      <c r="IO597" s="2"/>
      <c r="IP597" s="2"/>
      <c r="IQ597" s="2"/>
    </row>
    <row r="598" spans="1:251" s="34" customFormat="1" ht="12.75" hidden="1" x14ac:dyDescent="0.2">
      <c r="A598" s="8"/>
      <c r="B598" s="7"/>
      <c r="C598" s="7"/>
      <c r="D598" s="7"/>
      <c r="E598" s="6"/>
      <c r="F598" s="31">
        <f>F592-F597</f>
        <v>961818</v>
      </c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  <c r="CZ598" s="2"/>
      <c r="DA598" s="2"/>
      <c r="DB598" s="2"/>
      <c r="DC598" s="2"/>
      <c r="DD598" s="2"/>
      <c r="DE598" s="2"/>
      <c r="DF598" s="2"/>
      <c r="DG598" s="2"/>
      <c r="DH598" s="2"/>
      <c r="DI598" s="2"/>
      <c r="DJ598" s="2"/>
      <c r="DK598" s="2"/>
      <c r="DL598" s="2"/>
      <c r="DM598" s="2"/>
      <c r="DN598" s="2"/>
      <c r="DO598" s="2"/>
      <c r="DP598" s="2"/>
      <c r="DQ598" s="2"/>
      <c r="DR598" s="2"/>
      <c r="DS598" s="2"/>
      <c r="DT598" s="2"/>
      <c r="DU598" s="2"/>
      <c r="DV598" s="2"/>
      <c r="DW598" s="2"/>
      <c r="DX598" s="2"/>
      <c r="DY598" s="2"/>
      <c r="DZ598" s="2"/>
      <c r="EA598" s="2"/>
      <c r="EB598" s="2"/>
      <c r="EC598" s="2"/>
      <c r="ED598" s="2"/>
      <c r="EE598" s="2"/>
      <c r="EF598" s="2"/>
      <c r="EG598" s="2"/>
      <c r="EH598" s="2"/>
      <c r="EI598" s="2"/>
      <c r="EJ598" s="2"/>
      <c r="EK598" s="2"/>
      <c r="EL598" s="2"/>
      <c r="EM598" s="2"/>
      <c r="EN598" s="2"/>
      <c r="EO598" s="2"/>
      <c r="EP598" s="2"/>
      <c r="EQ598" s="2"/>
      <c r="ER598" s="2"/>
      <c r="ES598" s="2"/>
      <c r="ET598" s="2"/>
      <c r="EU598" s="2"/>
      <c r="EV598" s="2"/>
      <c r="EW598" s="2"/>
      <c r="EX598" s="2"/>
      <c r="EY598" s="2"/>
      <c r="EZ598" s="2"/>
      <c r="FA598" s="2"/>
      <c r="FB598" s="2"/>
      <c r="FC598" s="2"/>
      <c r="FD598" s="2"/>
      <c r="FE598" s="2"/>
      <c r="FF598" s="2"/>
      <c r="FG598" s="2"/>
      <c r="FH598" s="2"/>
      <c r="FI598" s="2"/>
      <c r="FJ598" s="2"/>
      <c r="FK598" s="2"/>
      <c r="FL598" s="2"/>
      <c r="FM598" s="2"/>
      <c r="FN598" s="2"/>
      <c r="FO598" s="2"/>
      <c r="FP598" s="2"/>
      <c r="FQ598" s="2"/>
      <c r="FR598" s="2"/>
      <c r="FS598" s="2"/>
      <c r="FT598" s="2"/>
      <c r="FU598" s="2"/>
      <c r="FV598" s="2"/>
      <c r="FW598" s="2"/>
      <c r="FX598" s="2"/>
      <c r="FY598" s="2"/>
      <c r="FZ598" s="2"/>
      <c r="GA598" s="2"/>
      <c r="GB598" s="2"/>
      <c r="GC598" s="2"/>
      <c r="GD598" s="2"/>
      <c r="GE598" s="2"/>
      <c r="GF598" s="2"/>
      <c r="GG598" s="2"/>
      <c r="GH598" s="2"/>
      <c r="GI598" s="2"/>
      <c r="GJ598" s="2"/>
      <c r="GK598" s="2"/>
      <c r="GL598" s="2"/>
      <c r="GM598" s="2"/>
      <c r="GN598" s="2"/>
      <c r="GO598" s="2"/>
      <c r="GP598" s="2"/>
      <c r="GQ598" s="2"/>
      <c r="GR598" s="2"/>
      <c r="GS598" s="2"/>
      <c r="GT598" s="2"/>
      <c r="GU598" s="2"/>
      <c r="GV598" s="2"/>
      <c r="GW598" s="2"/>
      <c r="GX598" s="2"/>
      <c r="GY598" s="2"/>
      <c r="GZ598" s="2"/>
      <c r="HA598" s="2"/>
      <c r="HB598" s="2"/>
      <c r="HC598" s="2"/>
      <c r="HD598" s="2"/>
      <c r="HE598" s="2"/>
      <c r="HF598" s="2"/>
      <c r="HG598" s="2"/>
      <c r="HH598" s="2"/>
      <c r="HI598" s="2"/>
      <c r="HJ598" s="2"/>
      <c r="HK598" s="2"/>
      <c r="HL598" s="2"/>
      <c r="HM598" s="2"/>
      <c r="HN598" s="2"/>
      <c r="HO598" s="2"/>
      <c r="HP598" s="2"/>
      <c r="HQ598" s="2"/>
      <c r="HR598" s="2"/>
      <c r="HS598" s="2"/>
      <c r="HT598" s="2"/>
      <c r="HU598" s="2"/>
      <c r="HV598" s="2"/>
      <c r="HW598" s="2"/>
      <c r="HX598" s="2"/>
      <c r="HY598" s="2"/>
      <c r="HZ598" s="2"/>
      <c r="IA598" s="2"/>
      <c r="IB598" s="2"/>
      <c r="IC598" s="2"/>
      <c r="ID598" s="2"/>
      <c r="IE598" s="2"/>
      <c r="IF598" s="2"/>
      <c r="IG598" s="2"/>
      <c r="IH598" s="2"/>
      <c r="II598" s="2"/>
      <c r="IJ598" s="2"/>
      <c r="IK598" s="2"/>
      <c r="IL598" s="2"/>
      <c r="IM598" s="2"/>
      <c r="IN598" s="2"/>
      <c r="IO598" s="2"/>
      <c r="IP598" s="2"/>
      <c r="IQ598" s="2"/>
    </row>
    <row r="599" spans="1:251" s="34" customFormat="1" ht="12.75" hidden="1" x14ac:dyDescent="0.2">
      <c r="A599" s="8"/>
      <c r="B599" s="7"/>
      <c r="C599" s="7"/>
      <c r="D599" s="7"/>
      <c r="E599" s="6" t="s">
        <v>392</v>
      </c>
      <c r="F599" s="2">
        <v>942239</v>
      </c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  <c r="CZ599" s="2"/>
      <c r="DA599" s="2"/>
      <c r="DB599" s="2"/>
      <c r="DC599" s="2"/>
      <c r="DD599" s="2"/>
      <c r="DE599" s="2"/>
      <c r="DF599" s="2"/>
      <c r="DG599" s="2"/>
      <c r="DH599" s="2"/>
      <c r="DI599" s="2"/>
      <c r="DJ599" s="2"/>
      <c r="DK599" s="2"/>
      <c r="DL599" s="2"/>
      <c r="DM599" s="2"/>
      <c r="DN599" s="2"/>
      <c r="DO599" s="2"/>
      <c r="DP599" s="2"/>
      <c r="DQ599" s="2"/>
      <c r="DR599" s="2"/>
      <c r="DS599" s="2"/>
      <c r="DT599" s="2"/>
      <c r="DU599" s="2"/>
      <c r="DV599" s="2"/>
      <c r="DW599" s="2"/>
      <c r="DX599" s="2"/>
      <c r="DY599" s="2"/>
      <c r="DZ599" s="2"/>
      <c r="EA599" s="2"/>
      <c r="EB599" s="2"/>
      <c r="EC599" s="2"/>
      <c r="ED599" s="2"/>
      <c r="EE599" s="2"/>
      <c r="EF599" s="2"/>
      <c r="EG599" s="2"/>
      <c r="EH599" s="2"/>
      <c r="EI599" s="2"/>
      <c r="EJ599" s="2"/>
      <c r="EK599" s="2"/>
      <c r="EL599" s="2"/>
      <c r="EM599" s="2"/>
      <c r="EN599" s="2"/>
      <c r="EO599" s="2"/>
      <c r="EP599" s="2"/>
      <c r="EQ599" s="2"/>
      <c r="ER599" s="2"/>
      <c r="ES599" s="2"/>
      <c r="ET599" s="2"/>
      <c r="EU599" s="2"/>
      <c r="EV599" s="2"/>
      <c r="EW599" s="2"/>
      <c r="EX599" s="2"/>
      <c r="EY599" s="2"/>
      <c r="EZ599" s="2"/>
      <c r="FA599" s="2"/>
      <c r="FB599" s="2"/>
      <c r="FC599" s="2"/>
      <c r="FD599" s="2"/>
      <c r="FE599" s="2"/>
      <c r="FF599" s="2"/>
      <c r="FG599" s="2"/>
      <c r="FH599" s="2"/>
      <c r="FI599" s="2"/>
      <c r="FJ599" s="2"/>
      <c r="FK599" s="2"/>
      <c r="FL599" s="2"/>
      <c r="FM599" s="2"/>
      <c r="FN599" s="2"/>
      <c r="FO599" s="2"/>
      <c r="FP599" s="2"/>
      <c r="FQ599" s="2"/>
      <c r="FR599" s="2"/>
      <c r="FS599" s="2"/>
      <c r="FT599" s="2"/>
      <c r="FU599" s="2"/>
      <c r="FV599" s="2"/>
      <c r="FW599" s="2"/>
      <c r="FX599" s="2"/>
      <c r="FY599" s="2"/>
      <c r="FZ599" s="2"/>
      <c r="GA599" s="2"/>
      <c r="GB599" s="2"/>
      <c r="GC599" s="2"/>
      <c r="GD599" s="2"/>
      <c r="GE599" s="2"/>
      <c r="GF599" s="2"/>
      <c r="GG599" s="2"/>
      <c r="GH599" s="2"/>
      <c r="GI599" s="2"/>
      <c r="GJ599" s="2"/>
      <c r="GK599" s="2"/>
      <c r="GL599" s="2"/>
      <c r="GM599" s="2"/>
      <c r="GN599" s="2"/>
      <c r="GO599" s="2"/>
      <c r="GP599" s="2"/>
      <c r="GQ599" s="2"/>
      <c r="GR599" s="2"/>
      <c r="GS599" s="2"/>
      <c r="GT599" s="2"/>
      <c r="GU599" s="2"/>
      <c r="GV599" s="2"/>
      <c r="GW599" s="2"/>
      <c r="GX599" s="2"/>
      <c r="GY599" s="2"/>
      <c r="GZ599" s="2"/>
      <c r="HA599" s="2"/>
      <c r="HB599" s="2"/>
      <c r="HC599" s="2"/>
      <c r="HD599" s="2"/>
      <c r="HE599" s="2"/>
      <c r="HF599" s="2"/>
      <c r="HG599" s="2"/>
      <c r="HH599" s="2"/>
      <c r="HI599" s="2"/>
      <c r="HJ599" s="2"/>
      <c r="HK599" s="2"/>
      <c r="HL599" s="2"/>
      <c r="HM599" s="2"/>
      <c r="HN599" s="2"/>
      <c r="HO599" s="2"/>
      <c r="HP599" s="2"/>
      <c r="HQ599" s="2"/>
      <c r="HR599" s="2"/>
      <c r="HS599" s="2"/>
      <c r="HT599" s="2"/>
      <c r="HU599" s="2"/>
      <c r="HV599" s="2"/>
      <c r="HW599" s="2"/>
      <c r="HX599" s="2"/>
      <c r="HY599" s="2"/>
      <c r="HZ599" s="2"/>
      <c r="IA599" s="2"/>
      <c r="IB599" s="2"/>
      <c r="IC599" s="2"/>
      <c r="ID599" s="2"/>
      <c r="IE599" s="2"/>
      <c r="IF599" s="2"/>
      <c r="IG599" s="2"/>
      <c r="IH599" s="2"/>
      <c r="II599" s="2"/>
      <c r="IJ599" s="2"/>
      <c r="IK599" s="2"/>
      <c r="IL599" s="2"/>
      <c r="IM599" s="2"/>
      <c r="IN599" s="2"/>
      <c r="IO599" s="2"/>
      <c r="IP599" s="2"/>
      <c r="IQ599" s="2"/>
    </row>
    <row r="600" spans="1:251" s="34" customFormat="1" ht="12.75" hidden="1" x14ac:dyDescent="0.2">
      <c r="A600" s="8"/>
      <c r="B600" s="7"/>
      <c r="C600" s="7"/>
      <c r="D600" s="7"/>
      <c r="E600" s="6"/>
      <c r="F600" s="31">
        <f>F592-F599</f>
        <v>19731</v>
      </c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  <c r="CZ600" s="2"/>
      <c r="DA600" s="2"/>
      <c r="DB600" s="2"/>
      <c r="DC600" s="2"/>
      <c r="DD600" s="2"/>
      <c r="DE600" s="2"/>
      <c r="DF600" s="2"/>
      <c r="DG600" s="2"/>
      <c r="DH600" s="2"/>
      <c r="DI600" s="2"/>
      <c r="DJ600" s="2"/>
      <c r="DK600" s="2"/>
      <c r="DL600" s="2"/>
      <c r="DM600" s="2"/>
      <c r="DN600" s="2"/>
      <c r="DO600" s="2"/>
      <c r="DP600" s="2"/>
      <c r="DQ600" s="2"/>
      <c r="DR600" s="2"/>
      <c r="DS600" s="2"/>
      <c r="DT600" s="2"/>
      <c r="DU600" s="2"/>
      <c r="DV600" s="2"/>
      <c r="DW600" s="2"/>
      <c r="DX600" s="2"/>
      <c r="DY600" s="2"/>
      <c r="DZ600" s="2"/>
      <c r="EA600" s="2"/>
      <c r="EB600" s="2"/>
      <c r="EC600" s="2"/>
      <c r="ED600" s="2"/>
      <c r="EE600" s="2"/>
      <c r="EF600" s="2"/>
      <c r="EG600" s="2"/>
      <c r="EH600" s="2"/>
      <c r="EI600" s="2"/>
      <c r="EJ600" s="2"/>
      <c r="EK600" s="2"/>
      <c r="EL600" s="2"/>
      <c r="EM600" s="2"/>
      <c r="EN600" s="2"/>
      <c r="EO600" s="2"/>
      <c r="EP600" s="2"/>
      <c r="EQ600" s="2"/>
      <c r="ER600" s="2"/>
      <c r="ES600" s="2"/>
      <c r="ET600" s="2"/>
      <c r="EU600" s="2"/>
      <c r="EV600" s="2"/>
      <c r="EW600" s="2"/>
      <c r="EX600" s="2"/>
      <c r="EY600" s="2"/>
      <c r="EZ600" s="2"/>
      <c r="FA600" s="2"/>
      <c r="FB600" s="2"/>
      <c r="FC600" s="2"/>
      <c r="FD600" s="2"/>
      <c r="FE600" s="2"/>
      <c r="FF600" s="2"/>
      <c r="FG600" s="2"/>
      <c r="FH600" s="2"/>
      <c r="FI600" s="2"/>
      <c r="FJ600" s="2"/>
      <c r="FK600" s="2"/>
      <c r="FL600" s="2"/>
      <c r="FM600" s="2"/>
      <c r="FN600" s="2"/>
      <c r="FO600" s="2"/>
      <c r="FP600" s="2"/>
      <c r="FQ600" s="2"/>
      <c r="FR600" s="2"/>
      <c r="FS600" s="2"/>
      <c r="FT600" s="2"/>
      <c r="FU600" s="2"/>
      <c r="FV600" s="2"/>
      <c r="FW600" s="2"/>
      <c r="FX600" s="2"/>
      <c r="FY600" s="2"/>
      <c r="FZ600" s="2"/>
      <c r="GA600" s="2"/>
      <c r="GB600" s="2"/>
      <c r="GC600" s="2"/>
      <c r="GD600" s="2"/>
      <c r="GE600" s="2"/>
      <c r="GF600" s="2"/>
      <c r="GG600" s="2"/>
      <c r="GH600" s="2"/>
      <c r="GI600" s="2"/>
      <c r="GJ600" s="2"/>
      <c r="GK600" s="2"/>
      <c r="GL600" s="2"/>
      <c r="GM600" s="2"/>
      <c r="GN600" s="2"/>
      <c r="GO600" s="2"/>
      <c r="GP600" s="2"/>
      <c r="GQ600" s="2"/>
      <c r="GR600" s="2"/>
      <c r="GS600" s="2"/>
      <c r="GT600" s="2"/>
      <c r="GU600" s="2"/>
      <c r="GV600" s="2"/>
      <c r="GW600" s="2"/>
      <c r="GX600" s="2"/>
      <c r="GY600" s="2"/>
      <c r="GZ600" s="2"/>
      <c r="HA600" s="2"/>
      <c r="HB600" s="2"/>
      <c r="HC600" s="2"/>
      <c r="HD600" s="2"/>
      <c r="HE600" s="2"/>
      <c r="HF600" s="2"/>
      <c r="HG600" s="2"/>
      <c r="HH600" s="2"/>
      <c r="HI600" s="2"/>
      <c r="HJ600" s="2"/>
      <c r="HK600" s="2"/>
      <c r="HL600" s="2"/>
      <c r="HM600" s="2"/>
      <c r="HN600" s="2"/>
      <c r="HO600" s="2"/>
      <c r="HP600" s="2"/>
      <c r="HQ600" s="2"/>
      <c r="HR600" s="2"/>
      <c r="HS600" s="2"/>
      <c r="HT600" s="2"/>
      <c r="HU600" s="2"/>
      <c r="HV600" s="2"/>
      <c r="HW600" s="2"/>
      <c r="HX600" s="2"/>
      <c r="HY600" s="2"/>
      <c r="HZ600" s="2"/>
      <c r="IA600" s="2"/>
      <c r="IB600" s="2"/>
      <c r="IC600" s="2"/>
      <c r="ID600" s="2"/>
      <c r="IE600" s="2"/>
      <c r="IF600" s="2"/>
      <c r="IG600" s="2"/>
      <c r="IH600" s="2"/>
      <c r="II600" s="2"/>
      <c r="IJ600" s="2"/>
      <c r="IK600" s="2"/>
      <c r="IL600" s="2"/>
      <c r="IM600" s="2"/>
      <c r="IN600" s="2"/>
      <c r="IO600" s="2"/>
      <c r="IP600" s="2"/>
      <c r="IQ600" s="2"/>
    </row>
    <row r="601" spans="1:251" s="34" customFormat="1" ht="12.75" hidden="1" x14ac:dyDescent="0.2">
      <c r="A601" s="8"/>
      <c r="B601" s="7"/>
      <c r="C601" s="7"/>
      <c r="D601" s="7"/>
      <c r="E601" s="6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  <c r="CZ601" s="2"/>
      <c r="DA601" s="2"/>
      <c r="DB601" s="2"/>
      <c r="DC601" s="2"/>
      <c r="DD601" s="2"/>
      <c r="DE601" s="2"/>
      <c r="DF601" s="2"/>
      <c r="DG601" s="2"/>
      <c r="DH601" s="2"/>
      <c r="DI601" s="2"/>
      <c r="DJ601" s="2"/>
      <c r="DK601" s="2"/>
      <c r="DL601" s="2"/>
      <c r="DM601" s="2"/>
      <c r="DN601" s="2"/>
      <c r="DO601" s="2"/>
      <c r="DP601" s="2"/>
      <c r="DQ601" s="2"/>
      <c r="DR601" s="2"/>
      <c r="DS601" s="2"/>
      <c r="DT601" s="2"/>
      <c r="DU601" s="2"/>
      <c r="DV601" s="2"/>
      <c r="DW601" s="2"/>
      <c r="DX601" s="2"/>
      <c r="DY601" s="2"/>
      <c r="DZ601" s="2"/>
      <c r="EA601" s="2"/>
      <c r="EB601" s="2"/>
      <c r="EC601" s="2"/>
      <c r="ED601" s="2"/>
      <c r="EE601" s="2"/>
      <c r="EF601" s="2"/>
      <c r="EG601" s="2"/>
      <c r="EH601" s="2"/>
      <c r="EI601" s="2"/>
      <c r="EJ601" s="2"/>
      <c r="EK601" s="2"/>
      <c r="EL601" s="2"/>
      <c r="EM601" s="2"/>
      <c r="EN601" s="2"/>
      <c r="EO601" s="2"/>
      <c r="EP601" s="2"/>
      <c r="EQ601" s="2"/>
      <c r="ER601" s="2"/>
      <c r="ES601" s="2"/>
      <c r="ET601" s="2"/>
      <c r="EU601" s="2"/>
      <c r="EV601" s="2"/>
      <c r="EW601" s="2"/>
      <c r="EX601" s="2"/>
      <c r="EY601" s="2"/>
      <c r="EZ601" s="2"/>
      <c r="FA601" s="2"/>
      <c r="FB601" s="2"/>
      <c r="FC601" s="2"/>
      <c r="FD601" s="2"/>
      <c r="FE601" s="2"/>
      <c r="FF601" s="2"/>
      <c r="FG601" s="2"/>
      <c r="FH601" s="2"/>
      <c r="FI601" s="2"/>
      <c r="FJ601" s="2"/>
      <c r="FK601" s="2"/>
      <c r="FL601" s="2"/>
      <c r="FM601" s="2"/>
      <c r="FN601" s="2"/>
      <c r="FO601" s="2"/>
      <c r="FP601" s="2"/>
      <c r="FQ601" s="2"/>
      <c r="FR601" s="2"/>
      <c r="FS601" s="2"/>
      <c r="FT601" s="2"/>
      <c r="FU601" s="2"/>
      <c r="FV601" s="2"/>
      <c r="FW601" s="2"/>
      <c r="FX601" s="2"/>
      <c r="FY601" s="2"/>
      <c r="FZ601" s="2"/>
      <c r="GA601" s="2"/>
      <c r="GB601" s="2"/>
      <c r="GC601" s="2"/>
      <c r="GD601" s="2"/>
      <c r="GE601" s="2"/>
      <c r="GF601" s="2"/>
      <c r="GG601" s="2"/>
      <c r="GH601" s="2"/>
      <c r="GI601" s="2"/>
      <c r="GJ601" s="2"/>
      <c r="GK601" s="2"/>
      <c r="GL601" s="2"/>
      <c r="GM601" s="2"/>
      <c r="GN601" s="2"/>
      <c r="GO601" s="2"/>
      <c r="GP601" s="2"/>
      <c r="GQ601" s="2"/>
      <c r="GR601" s="2"/>
      <c r="GS601" s="2"/>
      <c r="GT601" s="2"/>
      <c r="GU601" s="2"/>
      <c r="GV601" s="2"/>
      <c r="GW601" s="2"/>
      <c r="GX601" s="2"/>
      <c r="GY601" s="2"/>
      <c r="GZ601" s="2"/>
      <c r="HA601" s="2"/>
      <c r="HB601" s="2"/>
      <c r="HC601" s="2"/>
      <c r="HD601" s="2"/>
      <c r="HE601" s="2"/>
      <c r="HF601" s="2"/>
      <c r="HG601" s="2"/>
      <c r="HH601" s="2"/>
      <c r="HI601" s="2"/>
      <c r="HJ601" s="2"/>
      <c r="HK601" s="2"/>
      <c r="HL601" s="2"/>
      <c r="HM601" s="2"/>
      <c r="HN601" s="2"/>
      <c r="HO601" s="2"/>
      <c r="HP601" s="2"/>
      <c r="HQ601" s="2"/>
      <c r="HR601" s="2"/>
      <c r="HS601" s="2"/>
      <c r="HT601" s="2"/>
      <c r="HU601" s="2"/>
      <c r="HV601" s="2"/>
      <c r="HW601" s="2"/>
      <c r="HX601" s="2"/>
      <c r="HY601" s="2"/>
      <c r="HZ601" s="2"/>
      <c r="IA601" s="2"/>
      <c r="IB601" s="2"/>
      <c r="IC601" s="2"/>
      <c r="ID601" s="2"/>
      <c r="IE601" s="2"/>
      <c r="IF601" s="2"/>
      <c r="IG601" s="2"/>
      <c r="IH601" s="2"/>
      <c r="II601" s="2"/>
      <c r="IJ601" s="2"/>
      <c r="IK601" s="2"/>
      <c r="IL601" s="2"/>
      <c r="IM601" s="2"/>
      <c r="IN601" s="2"/>
      <c r="IO601" s="2"/>
      <c r="IP601" s="2"/>
      <c r="IQ601" s="2"/>
    </row>
    <row r="602" spans="1:251" s="34" customFormat="1" ht="12.75" hidden="1" x14ac:dyDescent="0.2">
      <c r="A602" s="8"/>
      <c r="B602" s="7"/>
      <c r="C602" s="7"/>
      <c r="D602" s="7"/>
      <c r="E602" s="6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  <c r="CZ602" s="2"/>
      <c r="DA602" s="2"/>
      <c r="DB602" s="2"/>
      <c r="DC602" s="2"/>
      <c r="DD602" s="2"/>
      <c r="DE602" s="2"/>
      <c r="DF602" s="2"/>
      <c r="DG602" s="2"/>
      <c r="DH602" s="2"/>
      <c r="DI602" s="2"/>
      <c r="DJ602" s="2"/>
      <c r="DK602" s="2"/>
      <c r="DL602" s="2"/>
      <c r="DM602" s="2"/>
      <c r="DN602" s="2"/>
      <c r="DO602" s="2"/>
      <c r="DP602" s="2"/>
      <c r="DQ602" s="2"/>
      <c r="DR602" s="2"/>
      <c r="DS602" s="2"/>
      <c r="DT602" s="2"/>
      <c r="DU602" s="2"/>
      <c r="DV602" s="2"/>
      <c r="DW602" s="2"/>
      <c r="DX602" s="2"/>
      <c r="DY602" s="2"/>
      <c r="DZ602" s="2"/>
      <c r="EA602" s="2"/>
      <c r="EB602" s="2"/>
      <c r="EC602" s="2"/>
      <c r="ED602" s="2"/>
      <c r="EE602" s="2"/>
      <c r="EF602" s="2"/>
      <c r="EG602" s="2"/>
      <c r="EH602" s="2"/>
      <c r="EI602" s="2"/>
      <c r="EJ602" s="2"/>
      <c r="EK602" s="2"/>
      <c r="EL602" s="2"/>
      <c r="EM602" s="2"/>
      <c r="EN602" s="2"/>
      <c r="EO602" s="2"/>
      <c r="EP602" s="2"/>
      <c r="EQ602" s="2"/>
      <c r="ER602" s="2"/>
      <c r="ES602" s="2"/>
      <c r="ET602" s="2"/>
      <c r="EU602" s="2"/>
      <c r="EV602" s="2"/>
      <c r="EW602" s="2"/>
      <c r="EX602" s="2"/>
      <c r="EY602" s="2"/>
      <c r="EZ602" s="2"/>
      <c r="FA602" s="2"/>
      <c r="FB602" s="2"/>
      <c r="FC602" s="2"/>
      <c r="FD602" s="2"/>
      <c r="FE602" s="2"/>
      <c r="FF602" s="2"/>
      <c r="FG602" s="2"/>
      <c r="FH602" s="2"/>
      <c r="FI602" s="2"/>
      <c r="FJ602" s="2"/>
      <c r="FK602" s="2"/>
      <c r="FL602" s="2"/>
      <c r="FM602" s="2"/>
      <c r="FN602" s="2"/>
      <c r="FO602" s="2"/>
      <c r="FP602" s="2"/>
      <c r="FQ602" s="2"/>
      <c r="FR602" s="2"/>
      <c r="FS602" s="2"/>
      <c r="FT602" s="2"/>
      <c r="FU602" s="2"/>
      <c r="FV602" s="2"/>
      <c r="FW602" s="2"/>
      <c r="FX602" s="2"/>
      <c r="FY602" s="2"/>
      <c r="FZ602" s="2"/>
      <c r="GA602" s="2"/>
      <c r="GB602" s="2"/>
      <c r="GC602" s="2"/>
      <c r="GD602" s="2"/>
      <c r="GE602" s="2"/>
      <c r="GF602" s="2"/>
      <c r="GG602" s="2"/>
      <c r="GH602" s="2"/>
      <c r="GI602" s="2"/>
      <c r="GJ602" s="2"/>
      <c r="GK602" s="2"/>
      <c r="GL602" s="2"/>
      <c r="GM602" s="2"/>
      <c r="GN602" s="2"/>
      <c r="GO602" s="2"/>
      <c r="GP602" s="2"/>
      <c r="GQ602" s="2"/>
      <c r="GR602" s="2"/>
      <c r="GS602" s="2"/>
      <c r="GT602" s="2"/>
      <c r="GU602" s="2"/>
      <c r="GV602" s="2"/>
      <c r="GW602" s="2"/>
      <c r="GX602" s="2"/>
      <c r="GY602" s="2"/>
      <c r="GZ602" s="2"/>
      <c r="HA602" s="2"/>
      <c r="HB602" s="2"/>
      <c r="HC602" s="2"/>
      <c r="HD602" s="2"/>
      <c r="HE602" s="2"/>
      <c r="HF602" s="2"/>
      <c r="HG602" s="2"/>
      <c r="HH602" s="2"/>
      <c r="HI602" s="2"/>
      <c r="HJ602" s="2"/>
      <c r="HK602" s="2"/>
      <c r="HL602" s="2"/>
      <c r="HM602" s="2"/>
      <c r="HN602" s="2"/>
      <c r="HO602" s="2"/>
      <c r="HP602" s="2"/>
      <c r="HQ602" s="2"/>
      <c r="HR602" s="2"/>
      <c r="HS602" s="2"/>
      <c r="HT602" s="2"/>
      <c r="HU602" s="2"/>
      <c r="HV602" s="2"/>
      <c r="HW602" s="2"/>
      <c r="HX602" s="2"/>
      <c r="HY602" s="2"/>
      <c r="HZ602" s="2"/>
      <c r="IA602" s="2"/>
      <c r="IB602" s="2"/>
      <c r="IC602" s="2"/>
      <c r="ID602" s="2"/>
      <c r="IE602" s="2"/>
      <c r="IF602" s="2"/>
      <c r="IG602" s="2"/>
      <c r="IH602" s="2"/>
      <c r="II602" s="2"/>
      <c r="IJ602" s="2"/>
      <c r="IK602" s="2"/>
      <c r="IL602" s="2"/>
      <c r="IM602" s="2"/>
      <c r="IN602" s="2"/>
      <c r="IO602" s="2"/>
      <c r="IP602" s="2"/>
      <c r="IQ602" s="2"/>
    </row>
    <row r="603" spans="1:251" s="34" customFormat="1" ht="12.75" hidden="1" x14ac:dyDescent="0.2">
      <c r="A603" s="8"/>
      <c r="B603" s="7"/>
      <c r="C603" s="7"/>
      <c r="D603" s="7"/>
      <c r="E603" s="6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  <c r="CZ603" s="2"/>
      <c r="DA603" s="2"/>
      <c r="DB603" s="2"/>
      <c r="DC603" s="2"/>
      <c r="DD603" s="2"/>
      <c r="DE603" s="2"/>
      <c r="DF603" s="2"/>
      <c r="DG603" s="2"/>
      <c r="DH603" s="2"/>
      <c r="DI603" s="2"/>
      <c r="DJ603" s="2"/>
      <c r="DK603" s="2"/>
      <c r="DL603" s="2"/>
      <c r="DM603" s="2"/>
      <c r="DN603" s="2"/>
      <c r="DO603" s="2"/>
      <c r="DP603" s="2"/>
      <c r="DQ603" s="2"/>
      <c r="DR603" s="2"/>
      <c r="DS603" s="2"/>
      <c r="DT603" s="2"/>
      <c r="DU603" s="2"/>
      <c r="DV603" s="2"/>
      <c r="DW603" s="2"/>
      <c r="DX603" s="2"/>
      <c r="DY603" s="2"/>
      <c r="DZ603" s="2"/>
      <c r="EA603" s="2"/>
      <c r="EB603" s="2"/>
      <c r="EC603" s="2"/>
      <c r="ED603" s="2"/>
      <c r="EE603" s="2"/>
      <c r="EF603" s="2"/>
      <c r="EG603" s="2"/>
      <c r="EH603" s="2"/>
      <c r="EI603" s="2"/>
      <c r="EJ603" s="2"/>
      <c r="EK603" s="2"/>
      <c r="EL603" s="2"/>
      <c r="EM603" s="2"/>
      <c r="EN603" s="2"/>
      <c r="EO603" s="2"/>
      <c r="EP603" s="2"/>
      <c r="EQ603" s="2"/>
      <c r="ER603" s="2"/>
      <c r="ES603" s="2"/>
      <c r="ET603" s="2"/>
      <c r="EU603" s="2"/>
      <c r="EV603" s="2"/>
      <c r="EW603" s="2"/>
      <c r="EX603" s="2"/>
      <c r="EY603" s="2"/>
      <c r="EZ603" s="2"/>
      <c r="FA603" s="2"/>
      <c r="FB603" s="2"/>
      <c r="FC603" s="2"/>
      <c r="FD603" s="2"/>
      <c r="FE603" s="2"/>
      <c r="FF603" s="2"/>
      <c r="FG603" s="2"/>
      <c r="FH603" s="2"/>
      <c r="FI603" s="2"/>
      <c r="FJ603" s="2"/>
      <c r="FK603" s="2"/>
      <c r="FL603" s="2"/>
      <c r="FM603" s="2"/>
      <c r="FN603" s="2"/>
      <c r="FO603" s="2"/>
      <c r="FP603" s="2"/>
      <c r="FQ603" s="2"/>
      <c r="FR603" s="2"/>
      <c r="FS603" s="2"/>
      <c r="FT603" s="2"/>
      <c r="FU603" s="2"/>
      <c r="FV603" s="2"/>
      <c r="FW603" s="2"/>
      <c r="FX603" s="2"/>
      <c r="FY603" s="2"/>
      <c r="FZ603" s="2"/>
      <c r="GA603" s="2"/>
      <c r="GB603" s="2"/>
      <c r="GC603" s="2"/>
      <c r="GD603" s="2"/>
      <c r="GE603" s="2"/>
      <c r="GF603" s="2"/>
      <c r="GG603" s="2"/>
      <c r="GH603" s="2"/>
      <c r="GI603" s="2"/>
      <c r="GJ603" s="2"/>
      <c r="GK603" s="2"/>
      <c r="GL603" s="2"/>
      <c r="GM603" s="2"/>
      <c r="GN603" s="2"/>
      <c r="GO603" s="2"/>
      <c r="GP603" s="2"/>
      <c r="GQ603" s="2"/>
      <c r="GR603" s="2"/>
      <c r="GS603" s="2"/>
      <c r="GT603" s="2"/>
      <c r="GU603" s="2"/>
      <c r="GV603" s="2"/>
      <c r="GW603" s="2"/>
      <c r="GX603" s="2"/>
      <c r="GY603" s="2"/>
      <c r="GZ603" s="2"/>
      <c r="HA603" s="2"/>
      <c r="HB603" s="2"/>
      <c r="HC603" s="2"/>
      <c r="HD603" s="2"/>
      <c r="HE603" s="2"/>
      <c r="HF603" s="2"/>
      <c r="HG603" s="2"/>
      <c r="HH603" s="2"/>
      <c r="HI603" s="2"/>
      <c r="HJ603" s="2"/>
      <c r="HK603" s="2"/>
      <c r="HL603" s="2"/>
      <c r="HM603" s="2"/>
      <c r="HN603" s="2"/>
      <c r="HO603" s="2"/>
      <c r="HP603" s="2"/>
      <c r="HQ603" s="2"/>
      <c r="HR603" s="2"/>
      <c r="HS603" s="2"/>
      <c r="HT603" s="2"/>
      <c r="HU603" s="2"/>
      <c r="HV603" s="2"/>
      <c r="HW603" s="2"/>
      <c r="HX603" s="2"/>
      <c r="HY603" s="2"/>
      <c r="HZ603" s="2"/>
      <c r="IA603" s="2"/>
      <c r="IB603" s="2"/>
      <c r="IC603" s="2"/>
      <c r="ID603" s="2"/>
      <c r="IE603" s="2"/>
      <c r="IF603" s="2"/>
      <c r="IG603" s="2"/>
      <c r="IH603" s="2"/>
      <c r="II603" s="2"/>
      <c r="IJ603" s="2"/>
      <c r="IK603" s="2"/>
      <c r="IL603" s="2"/>
      <c r="IM603" s="2"/>
      <c r="IN603" s="2"/>
      <c r="IO603" s="2"/>
      <c r="IP603" s="2"/>
      <c r="IQ603" s="2"/>
    </row>
    <row r="604" spans="1:251" s="34" customFormat="1" ht="12.75" x14ac:dyDescent="0.2">
      <c r="A604" s="8"/>
      <c r="B604" s="7"/>
      <c r="C604" s="7"/>
      <c r="D604" s="7"/>
      <c r="E604" s="6"/>
      <c r="F604" s="31">
        <f>F592-F593</f>
        <v>961970</v>
      </c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  <c r="CZ604" s="2"/>
      <c r="DA604" s="2"/>
      <c r="DB604" s="2"/>
      <c r="DC604" s="2"/>
      <c r="DD604" s="2"/>
      <c r="DE604" s="2"/>
      <c r="DF604" s="2"/>
      <c r="DG604" s="2"/>
      <c r="DH604" s="2"/>
      <c r="DI604" s="2"/>
      <c r="DJ604" s="2"/>
      <c r="DK604" s="2"/>
      <c r="DL604" s="2"/>
      <c r="DM604" s="2"/>
      <c r="DN604" s="2"/>
      <c r="DO604" s="2"/>
      <c r="DP604" s="2"/>
      <c r="DQ604" s="2"/>
      <c r="DR604" s="2"/>
      <c r="DS604" s="2"/>
      <c r="DT604" s="2"/>
      <c r="DU604" s="2"/>
      <c r="DV604" s="2"/>
      <c r="DW604" s="2"/>
      <c r="DX604" s="2"/>
      <c r="DY604" s="2"/>
      <c r="DZ604" s="2"/>
      <c r="EA604" s="2"/>
      <c r="EB604" s="2"/>
      <c r="EC604" s="2"/>
      <c r="ED604" s="2"/>
      <c r="EE604" s="2"/>
      <c r="EF604" s="2"/>
      <c r="EG604" s="2"/>
      <c r="EH604" s="2"/>
      <c r="EI604" s="2"/>
      <c r="EJ604" s="2"/>
      <c r="EK604" s="2"/>
      <c r="EL604" s="2"/>
      <c r="EM604" s="2"/>
      <c r="EN604" s="2"/>
      <c r="EO604" s="2"/>
      <c r="EP604" s="2"/>
      <c r="EQ604" s="2"/>
      <c r="ER604" s="2"/>
      <c r="ES604" s="2"/>
      <c r="ET604" s="2"/>
      <c r="EU604" s="2"/>
      <c r="EV604" s="2"/>
      <c r="EW604" s="2"/>
      <c r="EX604" s="2"/>
      <c r="EY604" s="2"/>
      <c r="EZ604" s="2"/>
      <c r="FA604" s="2"/>
      <c r="FB604" s="2"/>
      <c r="FC604" s="2"/>
      <c r="FD604" s="2"/>
      <c r="FE604" s="2"/>
      <c r="FF604" s="2"/>
      <c r="FG604" s="2"/>
      <c r="FH604" s="2"/>
      <c r="FI604" s="2"/>
      <c r="FJ604" s="2"/>
      <c r="FK604" s="2"/>
      <c r="FL604" s="2"/>
      <c r="FM604" s="2"/>
      <c r="FN604" s="2"/>
      <c r="FO604" s="2"/>
      <c r="FP604" s="2"/>
      <c r="FQ604" s="2"/>
      <c r="FR604" s="2"/>
      <c r="FS604" s="2"/>
      <c r="FT604" s="2"/>
      <c r="FU604" s="2"/>
      <c r="FV604" s="2"/>
      <c r="FW604" s="2"/>
      <c r="FX604" s="2"/>
      <c r="FY604" s="2"/>
      <c r="FZ604" s="2"/>
      <c r="GA604" s="2"/>
      <c r="GB604" s="2"/>
      <c r="GC604" s="2"/>
      <c r="GD604" s="2"/>
      <c r="GE604" s="2"/>
      <c r="GF604" s="2"/>
      <c r="GG604" s="2"/>
      <c r="GH604" s="2"/>
      <c r="GI604" s="2"/>
      <c r="GJ604" s="2"/>
      <c r="GK604" s="2"/>
      <c r="GL604" s="2"/>
      <c r="GM604" s="2"/>
      <c r="GN604" s="2"/>
      <c r="GO604" s="2"/>
      <c r="GP604" s="2"/>
      <c r="GQ604" s="2"/>
      <c r="GR604" s="2"/>
      <c r="GS604" s="2"/>
      <c r="GT604" s="2"/>
      <c r="GU604" s="2"/>
      <c r="GV604" s="2"/>
      <c r="GW604" s="2"/>
      <c r="GX604" s="2"/>
      <c r="GY604" s="2"/>
      <c r="GZ604" s="2"/>
      <c r="HA604" s="2"/>
      <c r="HB604" s="2"/>
      <c r="HC604" s="2"/>
      <c r="HD604" s="2"/>
      <c r="HE604" s="2"/>
      <c r="HF604" s="2"/>
      <c r="HG604" s="2"/>
      <c r="HH604" s="2"/>
      <c r="HI604" s="2"/>
      <c r="HJ604" s="2"/>
      <c r="HK604" s="2"/>
      <c r="HL604" s="2"/>
      <c r="HM604" s="2"/>
      <c r="HN604" s="2"/>
      <c r="HO604" s="2"/>
      <c r="HP604" s="2"/>
      <c r="HQ604" s="2"/>
      <c r="HR604" s="2"/>
      <c r="HS604" s="2"/>
      <c r="HT604" s="2"/>
      <c r="HU604" s="2"/>
      <c r="HV604" s="2"/>
      <c r="HW604" s="2"/>
      <c r="HX604" s="2"/>
      <c r="HY604" s="2"/>
      <c r="HZ604" s="2"/>
      <c r="IA604" s="2"/>
      <c r="IB604" s="2"/>
      <c r="IC604" s="2"/>
      <c r="ID604" s="2"/>
      <c r="IE604" s="2"/>
      <c r="IF604" s="2"/>
      <c r="IG604" s="2"/>
      <c r="IH604" s="2"/>
      <c r="II604" s="2"/>
      <c r="IJ604" s="2"/>
      <c r="IK604" s="2"/>
      <c r="IL604" s="2"/>
      <c r="IM604" s="2"/>
      <c r="IN604" s="2"/>
      <c r="IO604" s="2"/>
      <c r="IP604" s="2"/>
      <c r="IQ604" s="2"/>
    </row>
    <row r="605" spans="1:251" s="34" customFormat="1" ht="12.75" x14ac:dyDescent="0.2">
      <c r="A605" s="8"/>
      <c r="B605" s="7"/>
      <c r="C605" s="7"/>
      <c r="D605" s="7"/>
      <c r="E605" s="6"/>
      <c r="F605" s="31"/>
      <c r="G605" s="2"/>
      <c r="H605" s="2"/>
      <c r="I605" s="2"/>
      <c r="J605" s="2"/>
      <c r="K605" s="2"/>
      <c r="L605" s="2"/>
      <c r="M605" s="2"/>
      <c r="N605" s="2"/>
      <c r="O605" s="31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  <c r="CZ605" s="2"/>
      <c r="DA605" s="2"/>
      <c r="DB605" s="2"/>
      <c r="DC605" s="2"/>
      <c r="DD605" s="2"/>
      <c r="DE605" s="2"/>
      <c r="DF605" s="2"/>
      <c r="DG605" s="2"/>
      <c r="DH605" s="2"/>
      <c r="DI605" s="2"/>
      <c r="DJ605" s="2"/>
      <c r="DK605" s="2"/>
      <c r="DL605" s="2"/>
      <c r="DM605" s="2"/>
      <c r="DN605" s="2"/>
      <c r="DO605" s="2"/>
      <c r="DP605" s="2"/>
      <c r="DQ605" s="2"/>
      <c r="DR605" s="2"/>
      <c r="DS605" s="2"/>
      <c r="DT605" s="2"/>
      <c r="DU605" s="2"/>
      <c r="DV605" s="2"/>
      <c r="DW605" s="2"/>
      <c r="DX605" s="2"/>
      <c r="DY605" s="2"/>
      <c r="DZ605" s="2"/>
      <c r="EA605" s="2"/>
      <c r="EB605" s="2"/>
      <c r="EC605" s="2"/>
      <c r="ED605" s="2"/>
      <c r="EE605" s="2"/>
      <c r="EF605" s="2"/>
      <c r="EG605" s="2"/>
      <c r="EH605" s="2"/>
      <c r="EI605" s="2"/>
      <c r="EJ605" s="2"/>
      <c r="EK605" s="2"/>
      <c r="EL605" s="2"/>
      <c r="EM605" s="2"/>
      <c r="EN605" s="2"/>
      <c r="EO605" s="2"/>
      <c r="EP605" s="2"/>
      <c r="EQ605" s="2"/>
      <c r="ER605" s="2"/>
      <c r="ES605" s="2"/>
      <c r="ET605" s="2"/>
      <c r="EU605" s="2"/>
      <c r="EV605" s="2"/>
      <c r="EW605" s="2"/>
      <c r="EX605" s="2"/>
      <c r="EY605" s="2"/>
      <c r="EZ605" s="2"/>
      <c r="FA605" s="2"/>
      <c r="FB605" s="2"/>
      <c r="FC605" s="2"/>
      <c r="FD605" s="2"/>
      <c r="FE605" s="2"/>
      <c r="FF605" s="2"/>
      <c r="FG605" s="2"/>
      <c r="FH605" s="2"/>
      <c r="FI605" s="2"/>
      <c r="FJ605" s="2"/>
      <c r="FK605" s="2"/>
      <c r="FL605" s="2"/>
      <c r="FM605" s="2"/>
      <c r="FN605" s="2"/>
      <c r="FO605" s="2"/>
      <c r="FP605" s="2"/>
      <c r="FQ605" s="2"/>
      <c r="FR605" s="2"/>
      <c r="FS605" s="2"/>
      <c r="FT605" s="2"/>
      <c r="FU605" s="2"/>
      <c r="FV605" s="2"/>
      <c r="FW605" s="2"/>
      <c r="FX605" s="2"/>
      <c r="FY605" s="2"/>
      <c r="FZ605" s="2"/>
      <c r="GA605" s="2"/>
      <c r="GB605" s="2"/>
      <c r="GC605" s="2"/>
      <c r="GD605" s="2"/>
      <c r="GE605" s="2"/>
      <c r="GF605" s="2"/>
      <c r="GG605" s="2"/>
      <c r="GH605" s="2"/>
      <c r="GI605" s="2"/>
      <c r="GJ605" s="2"/>
      <c r="GK605" s="2"/>
      <c r="GL605" s="2"/>
      <c r="GM605" s="2"/>
      <c r="GN605" s="2"/>
      <c r="GO605" s="2"/>
      <c r="GP605" s="2"/>
      <c r="GQ605" s="2"/>
      <c r="GR605" s="2"/>
      <c r="GS605" s="2"/>
      <c r="GT605" s="2"/>
      <c r="GU605" s="2"/>
      <c r="GV605" s="2"/>
      <c r="GW605" s="2"/>
      <c r="GX605" s="2"/>
      <c r="GY605" s="2"/>
      <c r="GZ605" s="2"/>
      <c r="HA605" s="2"/>
      <c r="HB605" s="2"/>
      <c r="HC605" s="2"/>
      <c r="HD605" s="2"/>
      <c r="HE605" s="2"/>
      <c r="HF605" s="2"/>
      <c r="HG605" s="2"/>
      <c r="HH605" s="2"/>
      <c r="HI605" s="2"/>
      <c r="HJ605" s="2"/>
      <c r="HK605" s="2"/>
      <c r="HL605" s="2"/>
      <c r="HM605" s="2"/>
      <c r="HN605" s="2"/>
      <c r="HO605" s="2"/>
      <c r="HP605" s="2"/>
      <c r="HQ605" s="2"/>
      <c r="HR605" s="2"/>
      <c r="HS605" s="2"/>
      <c r="HT605" s="2"/>
      <c r="HU605" s="2"/>
      <c r="HV605" s="2"/>
      <c r="HW605" s="2"/>
      <c r="HX605" s="2"/>
      <c r="HY605" s="2"/>
      <c r="HZ605" s="2"/>
      <c r="IA605" s="2"/>
      <c r="IB605" s="2"/>
      <c r="IC605" s="2"/>
      <c r="ID605" s="2"/>
      <c r="IE605" s="2"/>
      <c r="IF605" s="2"/>
      <c r="IG605" s="2"/>
      <c r="IH605" s="2"/>
      <c r="II605" s="2"/>
      <c r="IJ605" s="2"/>
      <c r="IK605" s="2"/>
      <c r="IL605" s="2"/>
      <c r="IM605" s="2"/>
      <c r="IN605" s="2"/>
      <c r="IO605" s="2"/>
      <c r="IP605" s="2"/>
      <c r="IQ605" s="2"/>
    </row>
    <row r="606" spans="1:251" s="34" customFormat="1" ht="12.75" x14ac:dyDescent="0.2">
      <c r="A606" s="8"/>
      <c r="B606" s="7"/>
      <c r="C606" s="7"/>
      <c r="D606" s="7"/>
      <c r="E606" s="6"/>
      <c r="F606" s="2"/>
      <c r="G606" s="2"/>
      <c r="H606" s="2"/>
      <c r="I606" s="2"/>
      <c r="J606" s="2"/>
      <c r="K606" s="2"/>
      <c r="L606" s="2"/>
      <c r="M606" s="2"/>
      <c r="N606" s="2"/>
      <c r="O606" s="31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  <c r="CZ606" s="2"/>
      <c r="DA606" s="2"/>
      <c r="DB606" s="2"/>
      <c r="DC606" s="2"/>
      <c r="DD606" s="2"/>
      <c r="DE606" s="2"/>
      <c r="DF606" s="2"/>
      <c r="DG606" s="2"/>
      <c r="DH606" s="2"/>
      <c r="DI606" s="2"/>
      <c r="DJ606" s="2"/>
      <c r="DK606" s="2"/>
      <c r="DL606" s="2"/>
      <c r="DM606" s="2"/>
      <c r="DN606" s="2"/>
      <c r="DO606" s="2"/>
      <c r="DP606" s="2"/>
      <c r="DQ606" s="2"/>
      <c r="DR606" s="2"/>
      <c r="DS606" s="2"/>
      <c r="DT606" s="2"/>
      <c r="DU606" s="2"/>
      <c r="DV606" s="2"/>
      <c r="DW606" s="2"/>
      <c r="DX606" s="2"/>
      <c r="DY606" s="2"/>
      <c r="DZ606" s="2"/>
      <c r="EA606" s="2"/>
      <c r="EB606" s="2"/>
      <c r="EC606" s="2"/>
      <c r="ED606" s="2"/>
      <c r="EE606" s="2"/>
      <c r="EF606" s="2"/>
      <c r="EG606" s="2"/>
      <c r="EH606" s="2"/>
      <c r="EI606" s="2"/>
      <c r="EJ606" s="2"/>
      <c r="EK606" s="2"/>
      <c r="EL606" s="2"/>
      <c r="EM606" s="2"/>
      <c r="EN606" s="2"/>
      <c r="EO606" s="2"/>
      <c r="EP606" s="2"/>
      <c r="EQ606" s="2"/>
      <c r="ER606" s="2"/>
      <c r="ES606" s="2"/>
      <c r="ET606" s="2"/>
      <c r="EU606" s="2"/>
      <c r="EV606" s="2"/>
      <c r="EW606" s="2"/>
      <c r="EX606" s="2"/>
      <c r="EY606" s="2"/>
      <c r="EZ606" s="2"/>
      <c r="FA606" s="2"/>
      <c r="FB606" s="2"/>
      <c r="FC606" s="2"/>
      <c r="FD606" s="2"/>
      <c r="FE606" s="2"/>
      <c r="FF606" s="2"/>
      <c r="FG606" s="2"/>
      <c r="FH606" s="2"/>
      <c r="FI606" s="2"/>
      <c r="FJ606" s="2"/>
      <c r="FK606" s="2"/>
      <c r="FL606" s="2"/>
      <c r="FM606" s="2"/>
      <c r="FN606" s="2"/>
      <c r="FO606" s="2"/>
      <c r="FP606" s="2"/>
      <c r="FQ606" s="2"/>
      <c r="FR606" s="2"/>
      <c r="FS606" s="2"/>
      <c r="FT606" s="2"/>
      <c r="FU606" s="2"/>
      <c r="FV606" s="2"/>
      <c r="FW606" s="2"/>
      <c r="FX606" s="2"/>
      <c r="FY606" s="2"/>
      <c r="FZ606" s="2"/>
      <c r="GA606" s="2"/>
      <c r="GB606" s="2"/>
      <c r="GC606" s="2"/>
      <c r="GD606" s="2"/>
      <c r="GE606" s="2"/>
      <c r="GF606" s="2"/>
      <c r="GG606" s="2"/>
      <c r="GH606" s="2"/>
      <c r="GI606" s="2"/>
      <c r="GJ606" s="2"/>
      <c r="GK606" s="2"/>
      <c r="GL606" s="2"/>
      <c r="GM606" s="2"/>
      <c r="GN606" s="2"/>
      <c r="GO606" s="2"/>
      <c r="GP606" s="2"/>
      <c r="GQ606" s="2"/>
      <c r="GR606" s="2"/>
      <c r="GS606" s="2"/>
      <c r="GT606" s="2"/>
      <c r="GU606" s="2"/>
      <c r="GV606" s="2"/>
      <c r="GW606" s="2"/>
      <c r="GX606" s="2"/>
      <c r="GY606" s="2"/>
      <c r="GZ606" s="2"/>
      <c r="HA606" s="2"/>
      <c r="HB606" s="2"/>
      <c r="HC606" s="2"/>
      <c r="HD606" s="2"/>
      <c r="HE606" s="2"/>
      <c r="HF606" s="2"/>
      <c r="HG606" s="2"/>
      <c r="HH606" s="2"/>
      <c r="HI606" s="2"/>
      <c r="HJ606" s="2"/>
      <c r="HK606" s="2"/>
      <c r="HL606" s="2"/>
      <c r="HM606" s="2"/>
      <c r="HN606" s="2"/>
      <c r="HO606" s="2"/>
      <c r="HP606" s="2"/>
      <c r="HQ606" s="2"/>
      <c r="HR606" s="2"/>
      <c r="HS606" s="2"/>
      <c r="HT606" s="2"/>
      <c r="HU606" s="2"/>
      <c r="HV606" s="2"/>
      <c r="HW606" s="2"/>
      <c r="HX606" s="2"/>
      <c r="HY606" s="2"/>
      <c r="HZ606" s="2"/>
      <c r="IA606" s="2"/>
      <c r="IB606" s="2"/>
      <c r="IC606" s="2"/>
      <c r="ID606" s="2"/>
      <c r="IE606" s="2"/>
      <c r="IF606" s="2"/>
      <c r="IG606" s="2"/>
      <c r="IH606" s="2"/>
      <c r="II606" s="2"/>
      <c r="IJ606" s="2"/>
      <c r="IK606" s="2"/>
      <c r="IL606" s="2"/>
      <c r="IM606" s="2"/>
      <c r="IN606" s="2"/>
      <c r="IO606" s="2"/>
      <c r="IP606" s="2"/>
      <c r="IQ606" s="2"/>
    </row>
    <row r="607" spans="1:251" s="34" customFormat="1" ht="12.75" x14ac:dyDescent="0.2">
      <c r="A607" s="8"/>
      <c r="B607" s="7"/>
      <c r="C607" s="7"/>
      <c r="D607" s="7"/>
      <c r="E607" s="6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31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  <c r="CZ607" s="2"/>
      <c r="DA607" s="2"/>
      <c r="DB607" s="2"/>
      <c r="DC607" s="2"/>
      <c r="DD607" s="2"/>
      <c r="DE607" s="2"/>
      <c r="DF607" s="2"/>
      <c r="DG607" s="2"/>
      <c r="DH607" s="2"/>
      <c r="DI607" s="2"/>
      <c r="DJ607" s="2"/>
      <c r="DK607" s="2"/>
      <c r="DL607" s="2"/>
      <c r="DM607" s="2"/>
      <c r="DN607" s="2"/>
      <c r="DO607" s="2"/>
      <c r="DP607" s="2"/>
      <c r="DQ607" s="2"/>
      <c r="DR607" s="2"/>
      <c r="DS607" s="2"/>
      <c r="DT607" s="2"/>
      <c r="DU607" s="2"/>
      <c r="DV607" s="2"/>
      <c r="DW607" s="2"/>
      <c r="DX607" s="2"/>
      <c r="DY607" s="2"/>
      <c r="DZ607" s="2"/>
      <c r="EA607" s="2"/>
      <c r="EB607" s="2"/>
      <c r="EC607" s="2"/>
      <c r="ED607" s="2"/>
      <c r="EE607" s="2"/>
      <c r="EF607" s="2"/>
      <c r="EG607" s="2"/>
      <c r="EH607" s="2"/>
      <c r="EI607" s="2"/>
      <c r="EJ607" s="2"/>
      <c r="EK607" s="2"/>
      <c r="EL607" s="2"/>
      <c r="EM607" s="2"/>
      <c r="EN607" s="2"/>
      <c r="EO607" s="2"/>
      <c r="EP607" s="2"/>
      <c r="EQ607" s="2"/>
      <c r="ER607" s="2"/>
      <c r="ES607" s="2"/>
      <c r="ET607" s="2"/>
      <c r="EU607" s="2"/>
      <c r="EV607" s="2"/>
      <c r="EW607" s="2"/>
      <c r="EX607" s="2"/>
      <c r="EY607" s="2"/>
      <c r="EZ607" s="2"/>
      <c r="FA607" s="2"/>
      <c r="FB607" s="2"/>
      <c r="FC607" s="2"/>
      <c r="FD607" s="2"/>
      <c r="FE607" s="2"/>
      <c r="FF607" s="2"/>
      <c r="FG607" s="2"/>
      <c r="FH607" s="2"/>
      <c r="FI607" s="2"/>
      <c r="FJ607" s="2"/>
      <c r="FK607" s="2"/>
      <c r="FL607" s="2"/>
      <c r="FM607" s="2"/>
      <c r="FN607" s="2"/>
      <c r="FO607" s="2"/>
      <c r="FP607" s="2"/>
      <c r="FQ607" s="2"/>
      <c r="FR607" s="2"/>
      <c r="FS607" s="2"/>
      <c r="FT607" s="2"/>
      <c r="FU607" s="2"/>
      <c r="FV607" s="2"/>
      <c r="FW607" s="2"/>
      <c r="FX607" s="2"/>
      <c r="FY607" s="2"/>
      <c r="FZ607" s="2"/>
      <c r="GA607" s="2"/>
      <c r="GB607" s="2"/>
      <c r="GC607" s="2"/>
      <c r="GD607" s="2"/>
      <c r="GE607" s="2"/>
      <c r="GF607" s="2"/>
      <c r="GG607" s="2"/>
      <c r="GH607" s="2"/>
      <c r="GI607" s="2"/>
      <c r="GJ607" s="2"/>
      <c r="GK607" s="2"/>
      <c r="GL607" s="2"/>
      <c r="GM607" s="2"/>
      <c r="GN607" s="2"/>
      <c r="GO607" s="2"/>
      <c r="GP607" s="2"/>
      <c r="GQ607" s="2"/>
      <c r="GR607" s="2"/>
      <c r="GS607" s="2"/>
      <c r="GT607" s="2"/>
      <c r="GU607" s="2"/>
      <c r="GV607" s="2"/>
      <c r="GW607" s="2"/>
      <c r="GX607" s="2"/>
      <c r="GY607" s="2"/>
      <c r="GZ607" s="2"/>
      <c r="HA607" s="2"/>
      <c r="HB607" s="2"/>
      <c r="HC607" s="2"/>
      <c r="HD607" s="2"/>
      <c r="HE607" s="2"/>
      <c r="HF607" s="2"/>
      <c r="HG607" s="2"/>
      <c r="HH607" s="2"/>
      <c r="HI607" s="2"/>
      <c r="HJ607" s="2"/>
      <c r="HK607" s="2"/>
      <c r="HL607" s="2"/>
      <c r="HM607" s="2"/>
      <c r="HN607" s="2"/>
      <c r="HO607" s="2"/>
      <c r="HP607" s="2"/>
      <c r="HQ607" s="2"/>
      <c r="HR607" s="2"/>
      <c r="HS607" s="2"/>
      <c r="HT607" s="2"/>
      <c r="HU607" s="2"/>
      <c r="HV607" s="2"/>
      <c r="HW607" s="2"/>
      <c r="HX607" s="2"/>
      <c r="HY607" s="2"/>
      <c r="HZ607" s="2"/>
      <c r="IA607" s="2"/>
      <c r="IB607" s="2"/>
      <c r="IC607" s="2"/>
      <c r="ID607" s="2"/>
      <c r="IE607" s="2"/>
      <c r="IF607" s="2"/>
      <c r="IG607" s="2"/>
      <c r="IH607" s="2"/>
      <c r="II607" s="2"/>
      <c r="IJ607" s="2"/>
      <c r="IK607" s="2"/>
      <c r="IL607" s="2"/>
      <c r="IM607" s="2"/>
      <c r="IN607" s="2"/>
      <c r="IO607" s="2"/>
      <c r="IP607" s="2"/>
      <c r="IQ607" s="2"/>
    </row>
    <row r="608" spans="1:251" s="34" customFormat="1" ht="12.75" x14ac:dyDescent="0.2">
      <c r="A608" s="8"/>
      <c r="B608" s="7"/>
      <c r="C608" s="7"/>
      <c r="D608" s="7"/>
      <c r="E608" s="6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  <c r="CZ608" s="2"/>
      <c r="DA608" s="2"/>
      <c r="DB608" s="2"/>
      <c r="DC608" s="2"/>
      <c r="DD608" s="2"/>
      <c r="DE608" s="2"/>
      <c r="DF608" s="2"/>
      <c r="DG608" s="2"/>
      <c r="DH608" s="2"/>
      <c r="DI608" s="2"/>
      <c r="DJ608" s="2"/>
      <c r="DK608" s="2"/>
      <c r="DL608" s="2"/>
      <c r="DM608" s="2"/>
      <c r="DN608" s="2"/>
      <c r="DO608" s="2"/>
      <c r="DP608" s="2"/>
      <c r="DQ608" s="2"/>
      <c r="DR608" s="2"/>
      <c r="DS608" s="2"/>
      <c r="DT608" s="2"/>
      <c r="DU608" s="2"/>
      <c r="DV608" s="2"/>
      <c r="DW608" s="2"/>
      <c r="DX608" s="2"/>
      <c r="DY608" s="2"/>
      <c r="DZ608" s="2"/>
      <c r="EA608" s="2"/>
      <c r="EB608" s="2"/>
      <c r="EC608" s="2"/>
      <c r="ED608" s="2"/>
      <c r="EE608" s="2"/>
      <c r="EF608" s="2"/>
      <c r="EG608" s="2"/>
      <c r="EH608" s="2"/>
      <c r="EI608" s="2"/>
      <c r="EJ608" s="2"/>
      <c r="EK608" s="2"/>
      <c r="EL608" s="2"/>
      <c r="EM608" s="2"/>
      <c r="EN608" s="2"/>
      <c r="EO608" s="2"/>
      <c r="EP608" s="2"/>
      <c r="EQ608" s="2"/>
      <c r="ER608" s="2"/>
      <c r="ES608" s="2"/>
      <c r="ET608" s="2"/>
      <c r="EU608" s="2"/>
      <c r="EV608" s="2"/>
      <c r="EW608" s="2"/>
      <c r="EX608" s="2"/>
      <c r="EY608" s="2"/>
      <c r="EZ608" s="2"/>
      <c r="FA608" s="2"/>
      <c r="FB608" s="2"/>
      <c r="FC608" s="2"/>
      <c r="FD608" s="2"/>
      <c r="FE608" s="2"/>
      <c r="FF608" s="2"/>
      <c r="FG608" s="2"/>
      <c r="FH608" s="2"/>
      <c r="FI608" s="2"/>
      <c r="FJ608" s="2"/>
      <c r="FK608" s="2"/>
      <c r="FL608" s="2"/>
      <c r="FM608" s="2"/>
      <c r="FN608" s="2"/>
      <c r="FO608" s="2"/>
      <c r="FP608" s="2"/>
      <c r="FQ608" s="2"/>
      <c r="FR608" s="2"/>
      <c r="FS608" s="2"/>
      <c r="FT608" s="2"/>
      <c r="FU608" s="2"/>
      <c r="FV608" s="2"/>
      <c r="FW608" s="2"/>
      <c r="FX608" s="2"/>
      <c r="FY608" s="2"/>
      <c r="FZ608" s="2"/>
      <c r="GA608" s="2"/>
      <c r="GB608" s="2"/>
      <c r="GC608" s="2"/>
      <c r="GD608" s="2"/>
      <c r="GE608" s="2"/>
      <c r="GF608" s="2"/>
      <c r="GG608" s="2"/>
      <c r="GH608" s="2"/>
      <c r="GI608" s="2"/>
      <c r="GJ608" s="2"/>
      <c r="GK608" s="2"/>
      <c r="GL608" s="2"/>
      <c r="GM608" s="2"/>
      <c r="GN608" s="2"/>
      <c r="GO608" s="2"/>
      <c r="GP608" s="2"/>
      <c r="GQ608" s="2"/>
      <c r="GR608" s="2"/>
      <c r="GS608" s="2"/>
      <c r="GT608" s="2"/>
      <c r="GU608" s="2"/>
      <c r="GV608" s="2"/>
      <c r="GW608" s="2"/>
      <c r="GX608" s="2"/>
      <c r="GY608" s="2"/>
      <c r="GZ608" s="2"/>
      <c r="HA608" s="2"/>
      <c r="HB608" s="2"/>
      <c r="HC608" s="2"/>
      <c r="HD608" s="2"/>
      <c r="HE608" s="2"/>
      <c r="HF608" s="2"/>
      <c r="HG608" s="2"/>
      <c r="HH608" s="2"/>
      <c r="HI608" s="2"/>
      <c r="HJ608" s="2"/>
      <c r="HK608" s="2"/>
      <c r="HL608" s="2"/>
      <c r="HM608" s="2"/>
      <c r="HN608" s="2"/>
      <c r="HO608" s="2"/>
      <c r="HP608" s="2"/>
      <c r="HQ608" s="2"/>
      <c r="HR608" s="2"/>
      <c r="HS608" s="2"/>
      <c r="HT608" s="2"/>
      <c r="HU608" s="2"/>
      <c r="HV608" s="2"/>
      <c r="HW608" s="2"/>
      <c r="HX608" s="2"/>
      <c r="HY608" s="2"/>
      <c r="HZ608" s="2"/>
      <c r="IA608" s="2"/>
      <c r="IB608" s="2"/>
      <c r="IC608" s="2"/>
      <c r="ID608" s="2"/>
      <c r="IE608" s="2"/>
      <c r="IF608" s="2"/>
      <c r="IG608" s="2"/>
      <c r="IH608" s="2"/>
      <c r="II608" s="2"/>
      <c r="IJ608" s="2"/>
      <c r="IK608" s="2"/>
      <c r="IL608" s="2"/>
      <c r="IM608" s="2"/>
      <c r="IN608" s="2"/>
      <c r="IO608" s="2"/>
      <c r="IP608" s="2"/>
      <c r="IQ608" s="2"/>
    </row>
    <row r="609" spans="1:251" s="34" customFormat="1" ht="12.75" x14ac:dyDescent="0.2">
      <c r="A609" s="8"/>
      <c r="B609" s="7"/>
      <c r="C609" s="7"/>
      <c r="D609" s="7"/>
      <c r="E609" s="6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  <c r="CZ609" s="2"/>
      <c r="DA609" s="2"/>
      <c r="DB609" s="2"/>
      <c r="DC609" s="2"/>
      <c r="DD609" s="2"/>
      <c r="DE609" s="2"/>
      <c r="DF609" s="2"/>
      <c r="DG609" s="2"/>
      <c r="DH609" s="2"/>
      <c r="DI609" s="2"/>
      <c r="DJ609" s="2"/>
      <c r="DK609" s="2"/>
      <c r="DL609" s="2"/>
      <c r="DM609" s="2"/>
      <c r="DN609" s="2"/>
      <c r="DO609" s="2"/>
      <c r="DP609" s="2"/>
      <c r="DQ609" s="2"/>
      <c r="DR609" s="2"/>
      <c r="DS609" s="2"/>
      <c r="DT609" s="2"/>
      <c r="DU609" s="2"/>
      <c r="DV609" s="2"/>
      <c r="DW609" s="2"/>
      <c r="DX609" s="2"/>
      <c r="DY609" s="2"/>
      <c r="DZ609" s="2"/>
      <c r="EA609" s="2"/>
      <c r="EB609" s="2"/>
      <c r="EC609" s="2"/>
      <c r="ED609" s="2"/>
      <c r="EE609" s="2"/>
      <c r="EF609" s="2"/>
      <c r="EG609" s="2"/>
      <c r="EH609" s="2"/>
      <c r="EI609" s="2"/>
      <c r="EJ609" s="2"/>
      <c r="EK609" s="2"/>
      <c r="EL609" s="2"/>
      <c r="EM609" s="2"/>
      <c r="EN609" s="2"/>
      <c r="EO609" s="2"/>
      <c r="EP609" s="2"/>
      <c r="EQ609" s="2"/>
      <c r="ER609" s="2"/>
      <c r="ES609" s="2"/>
      <c r="ET609" s="2"/>
      <c r="EU609" s="2"/>
      <c r="EV609" s="2"/>
      <c r="EW609" s="2"/>
      <c r="EX609" s="2"/>
      <c r="EY609" s="2"/>
      <c r="EZ609" s="2"/>
      <c r="FA609" s="2"/>
      <c r="FB609" s="2"/>
      <c r="FC609" s="2"/>
      <c r="FD609" s="2"/>
      <c r="FE609" s="2"/>
      <c r="FF609" s="2"/>
      <c r="FG609" s="2"/>
      <c r="FH609" s="2"/>
      <c r="FI609" s="2"/>
      <c r="FJ609" s="2"/>
      <c r="FK609" s="2"/>
      <c r="FL609" s="2"/>
      <c r="FM609" s="2"/>
      <c r="FN609" s="2"/>
      <c r="FO609" s="2"/>
      <c r="FP609" s="2"/>
      <c r="FQ609" s="2"/>
      <c r="FR609" s="2"/>
      <c r="FS609" s="2"/>
      <c r="FT609" s="2"/>
      <c r="FU609" s="2"/>
      <c r="FV609" s="2"/>
      <c r="FW609" s="2"/>
      <c r="FX609" s="2"/>
      <c r="FY609" s="2"/>
      <c r="FZ609" s="2"/>
      <c r="GA609" s="2"/>
      <c r="GB609" s="2"/>
      <c r="GC609" s="2"/>
      <c r="GD609" s="2"/>
      <c r="GE609" s="2"/>
      <c r="GF609" s="2"/>
      <c r="GG609" s="2"/>
      <c r="GH609" s="2"/>
      <c r="GI609" s="2"/>
      <c r="GJ609" s="2"/>
      <c r="GK609" s="2"/>
      <c r="GL609" s="2"/>
      <c r="GM609" s="2"/>
      <c r="GN609" s="2"/>
      <c r="GO609" s="2"/>
      <c r="GP609" s="2"/>
      <c r="GQ609" s="2"/>
      <c r="GR609" s="2"/>
      <c r="GS609" s="2"/>
      <c r="GT609" s="2"/>
      <c r="GU609" s="2"/>
      <c r="GV609" s="2"/>
      <c r="GW609" s="2"/>
      <c r="GX609" s="2"/>
      <c r="GY609" s="2"/>
      <c r="GZ609" s="2"/>
      <c r="HA609" s="2"/>
      <c r="HB609" s="2"/>
      <c r="HC609" s="2"/>
      <c r="HD609" s="2"/>
      <c r="HE609" s="2"/>
      <c r="HF609" s="2"/>
      <c r="HG609" s="2"/>
      <c r="HH609" s="2"/>
      <c r="HI609" s="2"/>
      <c r="HJ609" s="2"/>
      <c r="HK609" s="2"/>
      <c r="HL609" s="2"/>
      <c r="HM609" s="2"/>
      <c r="HN609" s="2"/>
      <c r="HO609" s="2"/>
      <c r="HP609" s="2"/>
      <c r="HQ609" s="2"/>
      <c r="HR609" s="2"/>
      <c r="HS609" s="2"/>
      <c r="HT609" s="2"/>
      <c r="HU609" s="2"/>
      <c r="HV609" s="2"/>
      <c r="HW609" s="2"/>
      <c r="HX609" s="2"/>
      <c r="HY609" s="2"/>
      <c r="HZ609" s="2"/>
      <c r="IA609" s="2"/>
      <c r="IB609" s="2"/>
      <c r="IC609" s="2"/>
      <c r="ID609" s="2"/>
      <c r="IE609" s="2"/>
      <c r="IF609" s="2"/>
      <c r="IG609" s="2"/>
      <c r="IH609" s="2"/>
      <c r="II609" s="2"/>
      <c r="IJ609" s="2"/>
      <c r="IK609" s="2"/>
      <c r="IL609" s="2"/>
      <c r="IM609" s="2"/>
      <c r="IN609" s="2"/>
      <c r="IO609" s="2"/>
      <c r="IP609" s="2"/>
      <c r="IQ609" s="2"/>
    </row>
    <row r="610" spans="1:251" s="34" customFormat="1" ht="12.75" x14ac:dyDescent="0.2">
      <c r="A610" s="8"/>
      <c r="B610" s="7"/>
      <c r="C610" s="7"/>
      <c r="D610" s="7"/>
      <c r="E610" s="6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  <c r="CZ610" s="2"/>
      <c r="DA610" s="2"/>
      <c r="DB610" s="2"/>
      <c r="DC610" s="2"/>
      <c r="DD610" s="2"/>
      <c r="DE610" s="2"/>
      <c r="DF610" s="2"/>
      <c r="DG610" s="2"/>
      <c r="DH610" s="2"/>
      <c r="DI610" s="2"/>
      <c r="DJ610" s="2"/>
      <c r="DK610" s="2"/>
      <c r="DL610" s="2"/>
      <c r="DM610" s="2"/>
      <c r="DN610" s="2"/>
      <c r="DO610" s="2"/>
      <c r="DP610" s="2"/>
      <c r="DQ610" s="2"/>
      <c r="DR610" s="2"/>
      <c r="DS610" s="2"/>
      <c r="DT610" s="2"/>
      <c r="DU610" s="2"/>
      <c r="DV610" s="2"/>
      <c r="DW610" s="2"/>
      <c r="DX610" s="2"/>
      <c r="DY610" s="2"/>
      <c r="DZ610" s="2"/>
      <c r="EA610" s="2"/>
      <c r="EB610" s="2"/>
      <c r="EC610" s="2"/>
      <c r="ED610" s="2"/>
      <c r="EE610" s="2"/>
      <c r="EF610" s="2"/>
      <c r="EG610" s="2"/>
      <c r="EH610" s="2"/>
      <c r="EI610" s="2"/>
      <c r="EJ610" s="2"/>
      <c r="EK610" s="2"/>
      <c r="EL610" s="2"/>
      <c r="EM610" s="2"/>
      <c r="EN610" s="2"/>
      <c r="EO610" s="2"/>
      <c r="EP610" s="2"/>
      <c r="EQ610" s="2"/>
      <c r="ER610" s="2"/>
      <c r="ES610" s="2"/>
      <c r="ET610" s="2"/>
      <c r="EU610" s="2"/>
      <c r="EV610" s="2"/>
      <c r="EW610" s="2"/>
      <c r="EX610" s="2"/>
      <c r="EY610" s="2"/>
      <c r="EZ610" s="2"/>
      <c r="FA610" s="2"/>
      <c r="FB610" s="2"/>
      <c r="FC610" s="2"/>
      <c r="FD610" s="2"/>
      <c r="FE610" s="2"/>
      <c r="FF610" s="2"/>
      <c r="FG610" s="2"/>
      <c r="FH610" s="2"/>
      <c r="FI610" s="2"/>
      <c r="FJ610" s="2"/>
      <c r="FK610" s="2"/>
      <c r="FL610" s="2"/>
      <c r="FM610" s="2"/>
      <c r="FN610" s="2"/>
      <c r="FO610" s="2"/>
      <c r="FP610" s="2"/>
      <c r="FQ610" s="2"/>
      <c r="FR610" s="2"/>
      <c r="FS610" s="2"/>
      <c r="FT610" s="2"/>
      <c r="FU610" s="2"/>
      <c r="FV610" s="2"/>
      <c r="FW610" s="2"/>
      <c r="FX610" s="2"/>
      <c r="FY610" s="2"/>
      <c r="FZ610" s="2"/>
      <c r="GA610" s="2"/>
      <c r="GB610" s="2"/>
      <c r="GC610" s="2"/>
      <c r="GD610" s="2"/>
      <c r="GE610" s="2"/>
      <c r="GF610" s="2"/>
      <c r="GG610" s="2"/>
      <c r="GH610" s="2"/>
      <c r="GI610" s="2"/>
      <c r="GJ610" s="2"/>
      <c r="GK610" s="2"/>
      <c r="GL610" s="2"/>
      <c r="GM610" s="2"/>
      <c r="GN610" s="2"/>
      <c r="GO610" s="2"/>
      <c r="GP610" s="2"/>
      <c r="GQ610" s="2"/>
      <c r="GR610" s="2"/>
      <c r="GS610" s="2"/>
      <c r="GT610" s="2"/>
      <c r="GU610" s="2"/>
      <c r="GV610" s="2"/>
      <c r="GW610" s="2"/>
      <c r="GX610" s="2"/>
      <c r="GY610" s="2"/>
      <c r="GZ610" s="2"/>
      <c r="HA610" s="2"/>
      <c r="HB610" s="2"/>
      <c r="HC610" s="2"/>
      <c r="HD610" s="2"/>
      <c r="HE610" s="2"/>
      <c r="HF610" s="2"/>
      <c r="HG610" s="2"/>
      <c r="HH610" s="2"/>
      <c r="HI610" s="2"/>
      <c r="HJ610" s="2"/>
      <c r="HK610" s="2"/>
      <c r="HL610" s="2"/>
      <c r="HM610" s="2"/>
      <c r="HN610" s="2"/>
      <c r="HO610" s="2"/>
      <c r="HP610" s="2"/>
      <c r="HQ610" s="2"/>
      <c r="HR610" s="2"/>
      <c r="HS610" s="2"/>
      <c r="HT610" s="2"/>
      <c r="HU610" s="2"/>
      <c r="HV610" s="2"/>
      <c r="HW610" s="2"/>
      <c r="HX610" s="2"/>
      <c r="HY610" s="2"/>
      <c r="HZ610" s="2"/>
      <c r="IA610" s="2"/>
      <c r="IB610" s="2"/>
      <c r="IC610" s="2"/>
      <c r="ID610" s="2"/>
      <c r="IE610" s="2"/>
      <c r="IF610" s="2"/>
      <c r="IG610" s="2"/>
      <c r="IH610" s="2"/>
      <c r="II610" s="2"/>
      <c r="IJ610" s="2"/>
      <c r="IK610" s="2"/>
      <c r="IL610" s="2"/>
      <c r="IM610" s="2"/>
      <c r="IN610" s="2"/>
      <c r="IO610" s="2"/>
      <c r="IP610" s="2"/>
      <c r="IQ610" s="2"/>
    </row>
    <row r="611" spans="1:251" s="34" customFormat="1" ht="12.75" x14ac:dyDescent="0.2">
      <c r="A611" s="8"/>
      <c r="B611" s="7"/>
      <c r="C611" s="7"/>
      <c r="D611" s="7"/>
      <c r="E611" s="6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  <c r="DN611" s="2"/>
      <c r="DO611" s="2"/>
      <c r="DP611" s="2"/>
      <c r="DQ611" s="2"/>
      <c r="DR611" s="2"/>
      <c r="DS611" s="2"/>
      <c r="DT611" s="2"/>
      <c r="DU611" s="2"/>
      <c r="DV611" s="2"/>
      <c r="DW611" s="2"/>
      <c r="DX611" s="2"/>
      <c r="DY611" s="2"/>
      <c r="DZ611" s="2"/>
      <c r="EA611" s="2"/>
      <c r="EB611" s="2"/>
      <c r="EC611" s="2"/>
      <c r="ED611" s="2"/>
      <c r="EE611" s="2"/>
      <c r="EF611" s="2"/>
      <c r="EG611" s="2"/>
      <c r="EH611" s="2"/>
      <c r="EI611" s="2"/>
      <c r="EJ611" s="2"/>
      <c r="EK611" s="2"/>
      <c r="EL611" s="2"/>
      <c r="EM611" s="2"/>
      <c r="EN611" s="2"/>
      <c r="EO611" s="2"/>
      <c r="EP611" s="2"/>
      <c r="EQ611" s="2"/>
      <c r="ER611" s="2"/>
      <c r="ES611" s="2"/>
      <c r="ET611" s="2"/>
      <c r="EU611" s="2"/>
      <c r="EV611" s="2"/>
      <c r="EW611" s="2"/>
      <c r="EX611" s="2"/>
      <c r="EY611" s="2"/>
      <c r="EZ611" s="2"/>
      <c r="FA611" s="2"/>
      <c r="FB611" s="2"/>
      <c r="FC611" s="2"/>
      <c r="FD611" s="2"/>
      <c r="FE611" s="2"/>
      <c r="FF611" s="2"/>
      <c r="FG611" s="2"/>
      <c r="FH611" s="2"/>
      <c r="FI611" s="2"/>
      <c r="FJ611" s="2"/>
      <c r="FK611" s="2"/>
      <c r="FL611" s="2"/>
      <c r="FM611" s="2"/>
      <c r="FN611" s="2"/>
      <c r="FO611" s="2"/>
      <c r="FP611" s="2"/>
      <c r="FQ611" s="2"/>
      <c r="FR611" s="2"/>
      <c r="FS611" s="2"/>
      <c r="FT611" s="2"/>
      <c r="FU611" s="2"/>
      <c r="FV611" s="2"/>
      <c r="FW611" s="2"/>
      <c r="FX611" s="2"/>
      <c r="FY611" s="2"/>
      <c r="FZ611" s="2"/>
      <c r="GA611" s="2"/>
      <c r="GB611" s="2"/>
      <c r="GC611" s="2"/>
      <c r="GD611" s="2"/>
      <c r="GE611" s="2"/>
      <c r="GF611" s="2"/>
      <c r="GG611" s="2"/>
      <c r="GH611" s="2"/>
      <c r="GI611" s="2"/>
      <c r="GJ611" s="2"/>
      <c r="GK611" s="2"/>
      <c r="GL611" s="2"/>
      <c r="GM611" s="2"/>
      <c r="GN611" s="2"/>
      <c r="GO611" s="2"/>
      <c r="GP611" s="2"/>
      <c r="GQ611" s="2"/>
      <c r="GR611" s="2"/>
      <c r="GS611" s="2"/>
      <c r="GT611" s="2"/>
      <c r="GU611" s="2"/>
      <c r="GV611" s="2"/>
      <c r="GW611" s="2"/>
      <c r="GX611" s="2"/>
      <c r="GY611" s="2"/>
      <c r="GZ611" s="2"/>
      <c r="HA611" s="2"/>
      <c r="HB611" s="2"/>
      <c r="HC611" s="2"/>
      <c r="HD611" s="2"/>
      <c r="HE611" s="2"/>
      <c r="HF611" s="2"/>
      <c r="HG611" s="2"/>
      <c r="HH611" s="2"/>
      <c r="HI611" s="2"/>
      <c r="HJ611" s="2"/>
      <c r="HK611" s="2"/>
      <c r="HL611" s="2"/>
      <c r="HM611" s="2"/>
      <c r="HN611" s="2"/>
      <c r="HO611" s="2"/>
      <c r="HP611" s="2"/>
      <c r="HQ611" s="2"/>
      <c r="HR611" s="2"/>
      <c r="HS611" s="2"/>
      <c r="HT611" s="2"/>
      <c r="HU611" s="2"/>
      <c r="HV611" s="2"/>
      <c r="HW611" s="2"/>
      <c r="HX611" s="2"/>
      <c r="HY611" s="2"/>
      <c r="HZ611" s="2"/>
      <c r="IA611" s="2"/>
      <c r="IB611" s="2"/>
      <c r="IC611" s="2"/>
      <c r="ID611" s="2"/>
      <c r="IE611" s="2"/>
      <c r="IF611" s="2"/>
      <c r="IG611" s="2"/>
      <c r="IH611" s="2"/>
      <c r="II611" s="2"/>
      <c r="IJ611" s="2"/>
      <c r="IK611" s="2"/>
      <c r="IL611" s="2"/>
      <c r="IM611" s="2"/>
      <c r="IN611" s="2"/>
      <c r="IO611" s="2"/>
      <c r="IP611" s="2"/>
      <c r="IQ611" s="2"/>
    </row>
    <row r="612" spans="1:251" s="34" customFormat="1" ht="12.75" x14ac:dyDescent="0.2">
      <c r="A612" s="8"/>
      <c r="B612" s="7"/>
      <c r="C612" s="7"/>
      <c r="D612" s="7"/>
      <c r="E612" s="6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  <c r="DN612" s="2"/>
      <c r="DO612" s="2"/>
      <c r="DP612" s="2"/>
      <c r="DQ612" s="2"/>
      <c r="DR612" s="2"/>
      <c r="DS612" s="2"/>
      <c r="DT612" s="2"/>
      <c r="DU612" s="2"/>
      <c r="DV612" s="2"/>
      <c r="DW612" s="2"/>
      <c r="DX612" s="2"/>
      <c r="DY612" s="2"/>
      <c r="DZ612" s="2"/>
      <c r="EA612" s="2"/>
      <c r="EB612" s="2"/>
      <c r="EC612" s="2"/>
      <c r="ED612" s="2"/>
      <c r="EE612" s="2"/>
      <c r="EF612" s="2"/>
      <c r="EG612" s="2"/>
      <c r="EH612" s="2"/>
      <c r="EI612" s="2"/>
      <c r="EJ612" s="2"/>
      <c r="EK612" s="2"/>
      <c r="EL612" s="2"/>
      <c r="EM612" s="2"/>
      <c r="EN612" s="2"/>
      <c r="EO612" s="2"/>
      <c r="EP612" s="2"/>
      <c r="EQ612" s="2"/>
      <c r="ER612" s="2"/>
      <c r="ES612" s="2"/>
      <c r="ET612" s="2"/>
      <c r="EU612" s="2"/>
      <c r="EV612" s="2"/>
      <c r="EW612" s="2"/>
      <c r="EX612" s="2"/>
      <c r="EY612" s="2"/>
      <c r="EZ612" s="2"/>
      <c r="FA612" s="2"/>
      <c r="FB612" s="2"/>
      <c r="FC612" s="2"/>
      <c r="FD612" s="2"/>
      <c r="FE612" s="2"/>
      <c r="FF612" s="2"/>
      <c r="FG612" s="2"/>
      <c r="FH612" s="2"/>
      <c r="FI612" s="2"/>
      <c r="FJ612" s="2"/>
      <c r="FK612" s="2"/>
      <c r="FL612" s="2"/>
      <c r="FM612" s="2"/>
      <c r="FN612" s="2"/>
      <c r="FO612" s="2"/>
      <c r="FP612" s="2"/>
      <c r="FQ612" s="2"/>
      <c r="FR612" s="2"/>
      <c r="FS612" s="2"/>
      <c r="FT612" s="2"/>
      <c r="FU612" s="2"/>
      <c r="FV612" s="2"/>
      <c r="FW612" s="2"/>
      <c r="FX612" s="2"/>
      <c r="FY612" s="2"/>
      <c r="FZ612" s="2"/>
      <c r="GA612" s="2"/>
      <c r="GB612" s="2"/>
      <c r="GC612" s="2"/>
      <c r="GD612" s="2"/>
      <c r="GE612" s="2"/>
      <c r="GF612" s="2"/>
      <c r="GG612" s="2"/>
      <c r="GH612" s="2"/>
      <c r="GI612" s="2"/>
      <c r="GJ612" s="2"/>
      <c r="GK612" s="2"/>
      <c r="GL612" s="2"/>
      <c r="GM612" s="2"/>
      <c r="GN612" s="2"/>
      <c r="GO612" s="2"/>
      <c r="GP612" s="2"/>
      <c r="GQ612" s="2"/>
      <c r="GR612" s="2"/>
      <c r="GS612" s="2"/>
      <c r="GT612" s="2"/>
      <c r="GU612" s="2"/>
      <c r="GV612" s="2"/>
      <c r="GW612" s="2"/>
      <c r="GX612" s="2"/>
      <c r="GY612" s="2"/>
      <c r="GZ612" s="2"/>
      <c r="HA612" s="2"/>
      <c r="HB612" s="2"/>
      <c r="HC612" s="2"/>
      <c r="HD612" s="2"/>
      <c r="HE612" s="2"/>
      <c r="HF612" s="2"/>
      <c r="HG612" s="2"/>
      <c r="HH612" s="2"/>
      <c r="HI612" s="2"/>
      <c r="HJ612" s="2"/>
      <c r="HK612" s="2"/>
      <c r="HL612" s="2"/>
      <c r="HM612" s="2"/>
      <c r="HN612" s="2"/>
      <c r="HO612" s="2"/>
      <c r="HP612" s="2"/>
      <c r="HQ612" s="2"/>
      <c r="HR612" s="2"/>
      <c r="HS612" s="2"/>
      <c r="HT612" s="2"/>
      <c r="HU612" s="2"/>
      <c r="HV612" s="2"/>
      <c r="HW612" s="2"/>
      <c r="HX612" s="2"/>
      <c r="HY612" s="2"/>
      <c r="HZ612" s="2"/>
      <c r="IA612" s="2"/>
      <c r="IB612" s="2"/>
      <c r="IC612" s="2"/>
      <c r="ID612" s="2"/>
      <c r="IE612" s="2"/>
      <c r="IF612" s="2"/>
      <c r="IG612" s="2"/>
      <c r="IH612" s="2"/>
      <c r="II612" s="2"/>
      <c r="IJ612" s="2"/>
      <c r="IK612" s="2"/>
      <c r="IL612" s="2"/>
      <c r="IM612" s="2"/>
      <c r="IN612" s="2"/>
      <c r="IO612" s="2"/>
      <c r="IP612" s="2"/>
      <c r="IQ612" s="2"/>
    </row>
    <row r="613" spans="1:251" s="34" customFormat="1" ht="12.75" x14ac:dyDescent="0.2">
      <c r="A613" s="8"/>
      <c r="B613" s="7"/>
      <c r="C613" s="7"/>
      <c r="D613" s="7"/>
      <c r="E613" s="6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  <c r="DN613" s="2"/>
      <c r="DO613" s="2"/>
      <c r="DP613" s="2"/>
      <c r="DQ613" s="2"/>
      <c r="DR613" s="2"/>
      <c r="DS613" s="2"/>
      <c r="DT613" s="2"/>
      <c r="DU613" s="2"/>
      <c r="DV613" s="2"/>
      <c r="DW613" s="2"/>
      <c r="DX613" s="2"/>
      <c r="DY613" s="2"/>
      <c r="DZ613" s="2"/>
      <c r="EA613" s="2"/>
      <c r="EB613" s="2"/>
      <c r="EC613" s="2"/>
      <c r="ED613" s="2"/>
      <c r="EE613" s="2"/>
      <c r="EF613" s="2"/>
      <c r="EG613" s="2"/>
      <c r="EH613" s="2"/>
      <c r="EI613" s="2"/>
      <c r="EJ613" s="2"/>
      <c r="EK613" s="2"/>
      <c r="EL613" s="2"/>
      <c r="EM613" s="2"/>
      <c r="EN613" s="2"/>
      <c r="EO613" s="2"/>
      <c r="EP613" s="2"/>
      <c r="EQ613" s="2"/>
      <c r="ER613" s="2"/>
      <c r="ES613" s="2"/>
      <c r="ET613" s="2"/>
      <c r="EU613" s="2"/>
      <c r="EV613" s="2"/>
      <c r="EW613" s="2"/>
      <c r="EX613" s="2"/>
      <c r="EY613" s="2"/>
      <c r="EZ613" s="2"/>
      <c r="FA613" s="2"/>
      <c r="FB613" s="2"/>
      <c r="FC613" s="2"/>
      <c r="FD613" s="2"/>
      <c r="FE613" s="2"/>
      <c r="FF613" s="2"/>
      <c r="FG613" s="2"/>
      <c r="FH613" s="2"/>
      <c r="FI613" s="2"/>
      <c r="FJ613" s="2"/>
      <c r="FK613" s="2"/>
      <c r="FL613" s="2"/>
      <c r="FM613" s="2"/>
      <c r="FN613" s="2"/>
      <c r="FO613" s="2"/>
      <c r="FP613" s="2"/>
      <c r="FQ613" s="2"/>
      <c r="FR613" s="2"/>
      <c r="FS613" s="2"/>
      <c r="FT613" s="2"/>
      <c r="FU613" s="2"/>
      <c r="FV613" s="2"/>
      <c r="FW613" s="2"/>
      <c r="FX613" s="2"/>
      <c r="FY613" s="2"/>
      <c r="FZ613" s="2"/>
      <c r="GA613" s="2"/>
      <c r="GB613" s="2"/>
      <c r="GC613" s="2"/>
      <c r="GD613" s="2"/>
      <c r="GE613" s="2"/>
      <c r="GF613" s="2"/>
      <c r="GG613" s="2"/>
      <c r="GH613" s="2"/>
      <c r="GI613" s="2"/>
      <c r="GJ613" s="2"/>
      <c r="GK613" s="2"/>
      <c r="GL613" s="2"/>
      <c r="GM613" s="2"/>
      <c r="GN613" s="2"/>
      <c r="GO613" s="2"/>
      <c r="GP613" s="2"/>
      <c r="GQ613" s="2"/>
      <c r="GR613" s="2"/>
      <c r="GS613" s="2"/>
      <c r="GT613" s="2"/>
      <c r="GU613" s="2"/>
      <c r="GV613" s="2"/>
      <c r="GW613" s="2"/>
      <c r="GX613" s="2"/>
      <c r="GY613" s="2"/>
      <c r="GZ613" s="2"/>
      <c r="HA613" s="2"/>
      <c r="HB613" s="2"/>
      <c r="HC613" s="2"/>
      <c r="HD613" s="2"/>
      <c r="HE613" s="2"/>
      <c r="HF613" s="2"/>
      <c r="HG613" s="2"/>
      <c r="HH613" s="2"/>
      <c r="HI613" s="2"/>
      <c r="HJ613" s="2"/>
      <c r="HK613" s="2"/>
      <c r="HL613" s="2"/>
      <c r="HM613" s="2"/>
      <c r="HN613" s="2"/>
      <c r="HO613" s="2"/>
      <c r="HP613" s="2"/>
      <c r="HQ613" s="2"/>
      <c r="HR613" s="2"/>
      <c r="HS613" s="2"/>
      <c r="HT613" s="2"/>
      <c r="HU613" s="2"/>
      <c r="HV613" s="2"/>
      <c r="HW613" s="2"/>
      <c r="HX613" s="2"/>
      <c r="HY613" s="2"/>
      <c r="HZ613" s="2"/>
      <c r="IA613" s="2"/>
      <c r="IB613" s="2"/>
      <c r="IC613" s="2"/>
      <c r="ID613" s="2"/>
      <c r="IE613" s="2"/>
      <c r="IF613" s="2"/>
      <c r="IG613" s="2"/>
      <c r="IH613" s="2"/>
      <c r="II613" s="2"/>
      <c r="IJ613" s="2"/>
      <c r="IK613" s="2"/>
      <c r="IL613" s="2"/>
      <c r="IM613" s="2"/>
      <c r="IN613" s="2"/>
      <c r="IO613" s="2"/>
      <c r="IP613" s="2"/>
      <c r="IQ613" s="2"/>
    </row>
    <row r="614" spans="1:251" s="34" customFormat="1" ht="12.75" x14ac:dyDescent="0.2">
      <c r="A614" s="8"/>
      <c r="B614" s="7"/>
      <c r="C614" s="7"/>
      <c r="D614" s="7"/>
      <c r="E614" s="6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  <c r="DN614" s="2"/>
      <c r="DO614" s="2"/>
      <c r="DP614" s="2"/>
      <c r="DQ614" s="2"/>
      <c r="DR614" s="2"/>
      <c r="DS614" s="2"/>
      <c r="DT614" s="2"/>
      <c r="DU614" s="2"/>
      <c r="DV614" s="2"/>
      <c r="DW614" s="2"/>
      <c r="DX614" s="2"/>
      <c r="DY614" s="2"/>
      <c r="DZ614" s="2"/>
      <c r="EA614" s="2"/>
      <c r="EB614" s="2"/>
      <c r="EC614" s="2"/>
      <c r="ED614" s="2"/>
      <c r="EE614" s="2"/>
      <c r="EF614" s="2"/>
      <c r="EG614" s="2"/>
      <c r="EH614" s="2"/>
      <c r="EI614" s="2"/>
      <c r="EJ614" s="2"/>
      <c r="EK614" s="2"/>
      <c r="EL614" s="2"/>
      <c r="EM614" s="2"/>
      <c r="EN614" s="2"/>
      <c r="EO614" s="2"/>
      <c r="EP614" s="2"/>
      <c r="EQ614" s="2"/>
      <c r="ER614" s="2"/>
      <c r="ES614" s="2"/>
      <c r="ET614" s="2"/>
      <c r="EU614" s="2"/>
      <c r="EV614" s="2"/>
      <c r="EW614" s="2"/>
      <c r="EX614" s="2"/>
      <c r="EY614" s="2"/>
      <c r="EZ614" s="2"/>
      <c r="FA614" s="2"/>
      <c r="FB614" s="2"/>
      <c r="FC614" s="2"/>
      <c r="FD614" s="2"/>
      <c r="FE614" s="2"/>
      <c r="FF614" s="2"/>
      <c r="FG614" s="2"/>
      <c r="FH614" s="2"/>
      <c r="FI614" s="2"/>
      <c r="FJ614" s="2"/>
      <c r="FK614" s="2"/>
      <c r="FL614" s="2"/>
      <c r="FM614" s="2"/>
      <c r="FN614" s="2"/>
      <c r="FO614" s="2"/>
      <c r="FP614" s="2"/>
      <c r="FQ614" s="2"/>
      <c r="FR614" s="2"/>
      <c r="FS614" s="2"/>
      <c r="FT614" s="2"/>
      <c r="FU614" s="2"/>
      <c r="FV614" s="2"/>
      <c r="FW614" s="2"/>
      <c r="FX614" s="2"/>
      <c r="FY614" s="2"/>
      <c r="FZ614" s="2"/>
      <c r="GA614" s="2"/>
      <c r="GB614" s="2"/>
      <c r="GC614" s="2"/>
      <c r="GD614" s="2"/>
      <c r="GE614" s="2"/>
      <c r="GF614" s="2"/>
      <c r="GG614" s="2"/>
      <c r="GH614" s="2"/>
      <c r="GI614" s="2"/>
      <c r="GJ614" s="2"/>
      <c r="GK614" s="2"/>
      <c r="GL614" s="2"/>
      <c r="GM614" s="2"/>
      <c r="GN614" s="2"/>
      <c r="GO614" s="2"/>
      <c r="GP614" s="2"/>
      <c r="GQ614" s="2"/>
      <c r="GR614" s="2"/>
      <c r="GS614" s="2"/>
      <c r="GT614" s="2"/>
      <c r="GU614" s="2"/>
      <c r="GV614" s="2"/>
      <c r="GW614" s="2"/>
      <c r="GX614" s="2"/>
      <c r="GY614" s="2"/>
      <c r="GZ614" s="2"/>
      <c r="HA614" s="2"/>
      <c r="HB614" s="2"/>
      <c r="HC614" s="2"/>
      <c r="HD614" s="2"/>
      <c r="HE614" s="2"/>
      <c r="HF614" s="2"/>
      <c r="HG614" s="2"/>
      <c r="HH614" s="2"/>
      <c r="HI614" s="2"/>
      <c r="HJ614" s="2"/>
      <c r="HK614" s="2"/>
      <c r="HL614" s="2"/>
      <c r="HM614" s="2"/>
      <c r="HN614" s="2"/>
      <c r="HO614" s="2"/>
      <c r="HP614" s="2"/>
      <c r="HQ614" s="2"/>
      <c r="HR614" s="2"/>
      <c r="HS614" s="2"/>
      <c r="HT614" s="2"/>
      <c r="HU614" s="2"/>
      <c r="HV614" s="2"/>
      <c r="HW614" s="2"/>
      <c r="HX614" s="2"/>
      <c r="HY614" s="2"/>
      <c r="HZ614" s="2"/>
      <c r="IA614" s="2"/>
      <c r="IB614" s="2"/>
      <c r="IC614" s="2"/>
      <c r="ID614" s="2"/>
      <c r="IE614" s="2"/>
      <c r="IF614" s="2"/>
      <c r="IG614" s="2"/>
      <c r="IH614" s="2"/>
      <c r="II614" s="2"/>
      <c r="IJ614" s="2"/>
      <c r="IK614" s="2"/>
      <c r="IL614" s="2"/>
      <c r="IM614" s="2"/>
      <c r="IN614" s="2"/>
      <c r="IO614" s="2"/>
      <c r="IP614" s="2"/>
      <c r="IQ614" s="2"/>
    </row>
    <row r="615" spans="1:251" s="34" customFormat="1" ht="12.75" x14ac:dyDescent="0.2">
      <c r="A615" s="8"/>
      <c r="B615" s="7"/>
      <c r="C615" s="7"/>
      <c r="D615" s="7"/>
      <c r="E615" s="6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  <c r="DN615" s="2"/>
      <c r="DO615" s="2"/>
      <c r="DP615" s="2"/>
      <c r="DQ615" s="2"/>
      <c r="DR615" s="2"/>
      <c r="DS615" s="2"/>
      <c r="DT615" s="2"/>
      <c r="DU615" s="2"/>
      <c r="DV615" s="2"/>
      <c r="DW615" s="2"/>
      <c r="DX615" s="2"/>
      <c r="DY615" s="2"/>
      <c r="DZ615" s="2"/>
      <c r="EA615" s="2"/>
      <c r="EB615" s="2"/>
      <c r="EC615" s="2"/>
      <c r="ED615" s="2"/>
      <c r="EE615" s="2"/>
      <c r="EF615" s="2"/>
      <c r="EG615" s="2"/>
      <c r="EH615" s="2"/>
      <c r="EI615" s="2"/>
      <c r="EJ615" s="2"/>
      <c r="EK615" s="2"/>
      <c r="EL615" s="2"/>
      <c r="EM615" s="2"/>
      <c r="EN615" s="2"/>
      <c r="EO615" s="2"/>
      <c r="EP615" s="2"/>
      <c r="EQ615" s="2"/>
      <c r="ER615" s="2"/>
      <c r="ES615" s="2"/>
      <c r="ET615" s="2"/>
      <c r="EU615" s="2"/>
      <c r="EV615" s="2"/>
      <c r="EW615" s="2"/>
      <c r="EX615" s="2"/>
      <c r="EY615" s="2"/>
      <c r="EZ615" s="2"/>
      <c r="FA615" s="2"/>
      <c r="FB615" s="2"/>
      <c r="FC615" s="2"/>
      <c r="FD615" s="2"/>
      <c r="FE615" s="2"/>
      <c r="FF615" s="2"/>
      <c r="FG615" s="2"/>
      <c r="FH615" s="2"/>
      <c r="FI615" s="2"/>
      <c r="FJ615" s="2"/>
      <c r="FK615" s="2"/>
      <c r="FL615" s="2"/>
      <c r="FM615" s="2"/>
      <c r="FN615" s="2"/>
      <c r="FO615" s="2"/>
      <c r="FP615" s="2"/>
      <c r="FQ615" s="2"/>
      <c r="FR615" s="2"/>
      <c r="FS615" s="2"/>
      <c r="FT615" s="2"/>
      <c r="FU615" s="2"/>
      <c r="FV615" s="2"/>
      <c r="FW615" s="2"/>
      <c r="FX615" s="2"/>
      <c r="FY615" s="2"/>
      <c r="FZ615" s="2"/>
      <c r="GA615" s="2"/>
      <c r="GB615" s="2"/>
      <c r="GC615" s="2"/>
      <c r="GD615" s="2"/>
      <c r="GE615" s="2"/>
      <c r="GF615" s="2"/>
      <c r="GG615" s="2"/>
      <c r="GH615" s="2"/>
      <c r="GI615" s="2"/>
      <c r="GJ615" s="2"/>
      <c r="GK615" s="2"/>
      <c r="GL615" s="2"/>
      <c r="GM615" s="2"/>
      <c r="GN615" s="2"/>
      <c r="GO615" s="2"/>
      <c r="GP615" s="2"/>
      <c r="GQ615" s="2"/>
      <c r="GR615" s="2"/>
      <c r="GS615" s="2"/>
      <c r="GT615" s="2"/>
      <c r="GU615" s="2"/>
      <c r="GV615" s="2"/>
      <c r="GW615" s="2"/>
      <c r="GX615" s="2"/>
      <c r="GY615" s="2"/>
      <c r="GZ615" s="2"/>
      <c r="HA615" s="2"/>
      <c r="HB615" s="2"/>
      <c r="HC615" s="2"/>
      <c r="HD615" s="2"/>
      <c r="HE615" s="2"/>
      <c r="HF615" s="2"/>
      <c r="HG615" s="2"/>
      <c r="HH615" s="2"/>
      <c r="HI615" s="2"/>
      <c r="HJ615" s="2"/>
      <c r="HK615" s="2"/>
      <c r="HL615" s="2"/>
      <c r="HM615" s="2"/>
      <c r="HN615" s="2"/>
      <c r="HO615" s="2"/>
      <c r="HP615" s="2"/>
      <c r="HQ615" s="2"/>
      <c r="HR615" s="2"/>
      <c r="HS615" s="2"/>
      <c r="HT615" s="2"/>
      <c r="HU615" s="2"/>
      <c r="HV615" s="2"/>
      <c r="HW615" s="2"/>
      <c r="HX615" s="2"/>
      <c r="HY615" s="2"/>
      <c r="HZ615" s="2"/>
      <c r="IA615" s="2"/>
      <c r="IB615" s="2"/>
      <c r="IC615" s="2"/>
      <c r="ID615" s="2"/>
      <c r="IE615" s="2"/>
      <c r="IF615" s="2"/>
      <c r="IG615" s="2"/>
      <c r="IH615" s="2"/>
      <c r="II615" s="2"/>
      <c r="IJ615" s="2"/>
      <c r="IK615" s="2"/>
      <c r="IL615" s="2"/>
      <c r="IM615" s="2"/>
      <c r="IN615" s="2"/>
      <c r="IO615" s="2"/>
      <c r="IP615" s="2"/>
      <c r="IQ615" s="2"/>
    </row>
    <row r="616" spans="1:251" s="34" customFormat="1" ht="12.75" x14ac:dyDescent="0.2">
      <c r="A616" s="8"/>
      <c r="B616" s="7"/>
      <c r="C616" s="7"/>
      <c r="D616" s="7"/>
      <c r="E616" s="6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  <c r="DN616" s="2"/>
      <c r="DO616" s="2"/>
      <c r="DP616" s="2"/>
      <c r="DQ616" s="2"/>
      <c r="DR616" s="2"/>
      <c r="DS616" s="2"/>
      <c r="DT616" s="2"/>
      <c r="DU616" s="2"/>
      <c r="DV616" s="2"/>
      <c r="DW616" s="2"/>
      <c r="DX616" s="2"/>
      <c r="DY616" s="2"/>
      <c r="DZ616" s="2"/>
      <c r="EA616" s="2"/>
      <c r="EB616" s="2"/>
      <c r="EC616" s="2"/>
      <c r="ED616" s="2"/>
      <c r="EE616" s="2"/>
      <c r="EF616" s="2"/>
      <c r="EG616" s="2"/>
      <c r="EH616" s="2"/>
      <c r="EI616" s="2"/>
      <c r="EJ616" s="2"/>
      <c r="EK616" s="2"/>
      <c r="EL616" s="2"/>
      <c r="EM616" s="2"/>
      <c r="EN616" s="2"/>
      <c r="EO616" s="2"/>
      <c r="EP616" s="2"/>
      <c r="EQ616" s="2"/>
      <c r="ER616" s="2"/>
      <c r="ES616" s="2"/>
      <c r="ET616" s="2"/>
      <c r="EU616" s="2"/>
      <c r="EV616" s="2"/>
      <c r="EW616" s="2"/>
      <c r="EX616" s="2"/>
      <c r="EY616" s="2"/>
      <c r="EZ616" s="2"/>
      <c r="FA616" s="2"/>
      <c r="FB616" s="2"/>
      <c r="FC616" s="2"/>
      <c r="FD616" s="2"/>
      <c r="FE616" s="2"/>
      <c r="FF616" s="2"/>
      <c r="FG616" s="2"/>
      <c r="FH616" s="2"/>
      <c r="FI616" s="2"/>
      <c r="FJ616" s="2"/>
      <c r="FK616" s="2"/>
      <c r="FL616" s="2"/>
      <c r="FM616" s="2"/>
      <c r="FN616" s="2"/>
      <c r="FO616" s="2"/>
      <c r="FP616" s="2"/>
      <c r="FQ616" s="2"/>
      <c r="FR616" s="2"/>
      <c r="FS616" s="2"/>
      <c r="FT616" s="2"/>
      <c r="FU616" s="2"/>
      <c r="FV616" s="2"/>
      <c r="FW616" s="2"/>
      <c r="FX616" s="2"/>
      <c r="FY616" s="2"/>
      <c r="FZ616" s="2"/>
      <c r="GA616" s="2"/>
      <c r="GB616" s="2"/>
      <c r="GC616" s="2"/>
      <c r="GD616" s="2"/>
      <c r="GE616" s="2"/>
      <c r="GF616" s="2"/>
      <c r="GG616" s="2"/>
      <c r="GH616" s="2"/>
      <c r="GI616" s="2"/>
      <c r="GJ616" s="2"/>
      <c r="GK616" s="2"/>
      <c r="GL616" s="2"/>
      <c r="GM616" s="2"/>
      <c r="GN616" s="2"/>
      <c r="GO616" s="2"/>
      <c r="GP616" s="2"/>
      <c r="GQ616" s="2"/>
      <c r="GR616" s="2"/>
      <c r="GS616" s="2"/>
      <c r="GT616" s="2"/>
      <c r="GU616" s="2"/>
      <c r="GV616" s="2"/>
      <c r="GW616" s="2"/>
      <c r="GX616" s="2"/>
      <c r="GY616" s="2"/>
      <c r="GZ616" s="2"/>
      <c r="HA616" s="2"/>
      <c r="HB616" s="2"/>
      <c r="HC616" s="2"/>
      <c r="HD616" s="2"/>
      <c r="HE616" s="2"/>
      <c r="HF616" s="2"/>
      <c r="HG616" s="2"/>
      <c r="HH616" s="2"/>
      <c r="HI616" s="2"/>
      <c r="HJ616" s="2"/>
      <c r="HK616" s="2"/>
      <c r="HL616" s="2"/>
      <c r="HM616" s="2"/>
      <c r="HN616" s="2"/>
      <c r="HO616" s="2"/>
      <c r="HP616" s="2"/>
      <c r="HQ616" s="2"/>
      <c r="HR616" s="2"/>
      <c r="HS616" s="2"/>
      <c r="HT616" s="2"/>
      <c r="HU616" s="2"/>
      <c r="HV616" s="2"/>
      <c r="HW616" s="2"/>
      <c r="HX616" s="2"/>
      <c r="HY616" s="2"/>
      <c r="HZ616" s="2"/>
      <c r="IA616" s="2"/>
      <c r="IB616" s="2"/>
      <c r="IC616" s="2"/>
      <c r="ID616" s="2"/>
      <c r="IE616" s="2"/>
      <c r="IF616" s="2"/>
      <c r="IG616" s="2"/>
      <c r="IH616" s="2"/>
      <c r="II616" s="2"/>
      <c r="IJ616" s="2"/>
      <c r="IK616" s="2"/>
      <c r="IL616" s="2"/>
      <c r="IM616" s="2"/>
      <c r="IN616" s="2"/>
      <c r="IO616" s="2"/>
      <c r="IP616" s="2"/>
      <c r="IQ616" s="2"/>
    </row>
    <row r="617" spans="1:251" s="34" customFormat="1" ht="12.75" x14ac:dyDescent="0.2">
      <c r="A617" s="8"/>
      <c r="B617" s="7"/>
      <c r="C617" s="7"/>
      <c r="D617" s="7"/>
      <c r="E617" s="6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  <c r="DN617" s="2"/>
      <c r="DO617" s="2"/>
      <c r="DP617" s="2"/>
      <c r="DQ617" s="2"/>
      <c r="DR617" s="2"/>
      <c r="DS617" s="2"/>
      <c r="DT617" s="2"/>
      <c r="DU617" s="2"/>
      <c r="DV617" s="2"/>
      <c r="DW617" s="2"/>
      <c r="DX617" s="2"/>
      <c r="DY617" s="2"/>
      <c r="DZ617" s="2"/>
      <c r="EA617" s="2"/>
      <c r="EB617" s="2"/>
      <c r="EC617" s="2"/>
      <c r="ED617" s="2"/>
      <c r="EE617" s="2"/>
      <c r="EF617" s="2"/>
      <c r="EG617" s="2"/>
      <c r="EH617" s="2"/>
      <c r="EI617" s="2"/>
      <c r="EJ617" s="2"/>
      <c r="EK617" s="2"/>
      <c r="EL617" s="2"/>
      <c r="EM617" s="2"/>
      <c r="EN617" s="2"/>
      <c r="EO617" s="2"/>
      <c r="EP617" s="2"/>
      <c r="EQ617" s="2"/>
      <c r="ER617" s="2"/>
      <c r="ES617" s="2"/>
      <c r="ET617" s="2"/>
      <c r="EU617" s="2"/>
      <c r="EV617" s="2"/>
      <c r="EW617" s="2"/>
      <c r="EX617" s="2"/>
      <c r="EY617" s="2"/>
      <c r="EZ617" s="2"/>
      <c r="FA617" s="2"/>
      <c r="FB617" s="2"/>
      <c r="FC617" s="2"/>
      <c r="FD617" s="2"/>
      <c r="FE617" s="2"/>
      <c r="FF617" s="2"/>
      <c r="FG617" s="2"/>
      <c r="FH617" s="2"/>
      <c r="FI617" s="2"/>
      <c r="FJ617" s="2"/>
      <c r="FK617" s="2"/>
      <c r="FL617" s="2"/>
      <c r="FM617" s="2"/>
      <c r="FN617" s="2"/>
      <c r="FO617" s="2"/>
      <c r="FP617" s="2"/>
      <c r="FQ617" s="2"/>
      <c r="FR617" s="2"/>
      <c r="FS617" s="2"/>
      <c r="FT617" s="2"/>
      <c r="FU617" s="2"/>
      <c r="FV617" s="2"/>
      <c r="FW617" s="2"/>
      <c r="FX617" s="2"/>
      <c r="FY617" s="2"/>
      <c r="FZ617" s="2"/>
      <c r="GA617" s="2"/>
      <c r="GB617" s="2"/>
      <c r="GC617" s="2"/>
      <c r="GD617" s="2"/>
      <c r="GE617" s="2"/>
      <c r="GF617" s="2"/>
      <c r="GG617" s="2"/>
      <c r="GH617" s="2"/>
      <c r="GI617" s="2"/>
      <c r="GJ617" s="2"/>
      <c r="GK617" s="2"/>
      <c r="GL617" s="2"/>
      <c r="GM617" s="2"/>
      <c r="GN617" s="2"/>
      <c r="GO617" s="2"/>
      <c r="GP617" s="2"/>
      <c r="GQ617" s="2"/>
      <c r="GR617" s="2"/>
      <c r="GS617" s="2"/>
      <c r="GT617" s="2"/>
      <c r="GU617" s="2"/>
      <c r="GV617" s="2"/>
      <c r="GW617" s="2"/>
      <c r="GX617" s="2"/>
      <c r="GY617" s="2"/>
      <c r="GZ617" s="2"/>
      <c r="HA617" s="2"/>
      <c r="HB617" s="2"/>
      <c r="HC617" s="2"/>
      <c r="HD617" s="2"/>
      <c r="HE617" s="2"/>
      <c r="HF617" s="2"/>
      <c r="HG617" s="2"/>
      <c r="HH617" s="2"/>
      <c r="HI617" s="2"/>
      <c r="HJ617" s="2"/>
      <c r="HK617" s="2"/>
      <c r="HL617" s="2"/>
      <c r="HM617" s="2"/>
      <c r="HN617" s="2"/>
      <c r="HO617" s="2"/>
      <c r="HP617" s="2"/>
      <c r="HQ617" s="2"/>
      <c r="HR617" s="2"/>
      <c r="HS617" s="2"/>
      <c r="HT617" s="2"/>
      <c r="HU617" s="2"/>
      <c r="HV617" s="2"/>
      <c r="HW617" s="2"/>
      <c r="HX617" s="2"/>
      <c r="HY617" s="2"/>
      <c r="HZ617" s="2"/>
      <c r="IA617" s="2"/>
      <c r="IB617" s="2"/>
      <c r="IC617" s="2"/>
      <c r="ID617" s="2"/>
      <c r="IE617" s="2"/>
      <c r="IF617" s="2"/>
      <c r="IG617" s="2"/>
      <c r="IH617" s="2"/>
      <c r="II617" s="2"/>
      <c r="IJ617" s="2"/>
      <c r="IK617" s="2"/>
      <c r="IL617" s="2"/>
      <c r="IM617" s="2"/>
      <c r="IN617" s="2"/>
      <c r="IO617" s="2"/>
      <c r="IP617" s="2"/>
      <c r="IQ617" s="2"/>
    </row>
    <row r="618" spans="1:251" s="34" customFormat="1" ht="12.75" x14ac:dyDescent="0.2">
      <c r="A618" s="8"/>
      <c r="B618" s="7"/>
      <c r="C618" s="7"/>
      <c r="D618" s="7"/>
      <c r="E618" s="6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  <c r="DN618" s="2"/>
      <c r="DO618" s="2"/>
      <c r="DP618" s="2"/>
      <c r="DQ618" s="2"/>
      <c r="DR618" s="2"/>
      <c r="DS618" s="2"/>
      <c r="DT618" s="2"/>
      <c r="DU618" s="2"/>
      <c r="DV618" s="2"/>
      <c r="DW618" s="2"/>
      <c r="DX618" s="2"/>
      <c r="DY618" s="2"/>
      <c r="DZ618" s="2"/>
      <c r="EA618" s="2"/>
      <c r="EB618" s="2"/>
      <c r="EC618" s="2"/>
      <c r="ED618" s="2"/>
      <c r="EE618" s="2"/>
      <c r="EF618" s="2"/>
      <c r="EG618" s="2"/>
      <c r="EH618" s="2"/>
      <c r="EI618" s="2"/>
      <c r="EJ618" s="2"/>
      <c r="EK618" s="2"/>
      <c r="EL618" s="2"/>
      <c r="EM618" s="2"/>
      <c r="EN618" s="2"/>
      <c r="EO618" s="2"/>
      <c r="EP618" s="2"/>
      <c r="EQ618" s="2"/>
      <c r="ER618" s="2"/>
      <c r="ES618" s="2"/>
      <c r="ET618" s="2"/>
      <c r="EU618" s="2"/>
      <c r="EV618" s="2"/>
      <c r="EW618" s="2"/>
      <c r="EX618" s="2"/>
      <c r="EY618" s="2"/>
      <c r="EZ618" s="2"/>
      <c r="FA618" s="2"/>
      <c r="FB618" s="2"/>
      <c r="FC618" s="2"/>
      <c r="FD618" s="2"/>
      <c r="FE618" s="2"/>
      <c r="FF618" s="2"/>
      <c r="FG618" s="2"/>
      <c r="FH618" s="2"/>
      <c r="FI618" s="2"/>
      <c r="FJ618" s="2"/>
      <c r="FK618" s="2"/>
      <c r="FL618" s="2"/>
      <c r="FM618" s="2"/>
      <c r="FN618" s="2"/>
      <c r="FO618" s="2"/>
      <c r="FP618" s="2"/>
      <c r="FQ618" s="2"/>
      <c r="FR618" s="2"/>
      <c r="FS618" s="2"/>
      <c r="FT618" s="2"/>
      <c r="FU618" s="2"/>
      <c r="FV618" s="2"/>
      <c r="FW618" s="2"/>
      <c r="FX618" s="2"/>
      <c r="FY618" s="2"/>
      <c r="FZ618" s="2"/>
      <c r="GA618" s="2"/>
      <c r="GB618" s="2"/>
      <c r="GC618" s="2"/>
      <c r="GD618" s="2"/>
      <c r="GE618" s="2"/>
      <c r="GF618" s="2"/>
      <c r="GG618" s="2"/>
      <c r="GH618" s="2"/>
      <c r="GI618" s="2"/>
      <c r="GJ618" s="2"/>
      <c r="GK618" s="2"/>
      <c r="GL618" s="2"/>
      <c r="GM618" s="2"/>
      <c r="GN618" s="2"/>
      <c r="GO618" s="2"/>
      <c r="GP618" s="2"/>
      <c r="GQ618" s="2"/>
      <c r="GR618" s="2"/>
      <c r="GS618" s="2"/>
      <c r="GT618" s="2"/>
      <c r="GU618" s="2"/>
      <c r="GV618" s="2"/>
      <c r="GW618" s="2"/>
      <c r="GX618" s="2"/>
      <c r="GY618" s="2"/>
      <c r="GZ618" s="2"/>
      <c r="HA618" s="2"/>
      <c r="HB618" s="2"/>
      <c r="HC618" s="2"/>
      <c r="HD618" s="2"/>
      <c r="HE618" s="2"/>
      <c r="HF618" s="2"/>
      <c r="HG618" s="2"/>
      <c r="HH618" s="2"/>
      <c r="HI618" s="2"/>
      <c r="HJ618" s="2"/>
      <c r="HK618" s="2"/>
      <c r="HL618" s="2"/>
      <c r="HM618" s="2"/>
      <c r="HN618" s="2"/>
      <c r="HO618" s="2"/>
      <c r="HP618" s="2"/>
      <c r="HQ618" s="2"/>
      <c r="HR618" s="2"/>
      <c r="HS618" s="2"/>
      <c r="HT618" s="2"/>
      <c r="HU618" s="2"/>
      <c r="HV618" s="2"/>
      <c r="HW618" s="2"/>
      <c r="HX618" s="2"/>
      <c r="HY618" s="2"/>
      <c r="HZ618" s="2"/>
      <c r="IA618" s="2"/>
      <c r="IB618" s="2"/>
      <c r="IC618" s="2"/>
      <c r="ID618" s="2"/>
      <c r="IE618" s="2"/>
      <c r="IF618" s="2"/>
      <c r="IG618" s="2"/>
      <c r="IH618" s="2"/>
      <c r="II618" s="2"/>
      <c r="IJ618" s="2"/>
      <c r="IK618" s="2"/>
      <c r="IL618" s="2"/>
      <c r="IM618" s="2"/>
      <c r="IN618" s="2"/>
      <c r="IO618" s="2"/>
      <c r="IP618" s="2"/>
      <c r="IQ618" s="2"/>
    </row>
    <row r="619" spans="1:251" s="34" customFormat="1" ht="12.75" x14ac:dyDescent="0.2">
      <c r="A619" s="8"/>
      <c r="B619" s="7"/>
      <c r="C619" s="7"/>
      <c r="D619" s="7"/>
      <c r="E619" s="6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  <c r="DN619" s="2"/>
      <c r="DO619" s="2"/>
      <c r="DP619" s="2"/>
      <c r="DQ619" s="2"/>
      <c r="DR619" s="2"/>
      <c r="DS619" s="2"/>
      <c r="DT619" s="2"/>
      <c r="DU619" s="2"/>
      <c r="DV619" s="2"/>
      <c r="DW619" s="2"/>
      <c r="DX619" s="2"/>
      <c r="DY619" s="2"/>
      <c r="DZ619" s="2"/>
      <c r="EA619" s="2"/>
      <c r="EB619" s="2"/>
      <c r="EC619" s="2"/>
      <c r="ED619" s="2"/>
      <c r="EE619" s="2"/>
      <c r="EF619" s="2"/>
      <c r="EG619" s="2"/>
      <c r="EH619" s="2"/>
      <c r="EI619" s="2"/>
      <c r="EJ619" s="2"/>
      <c r="EK619" s="2"/>
      <c r="EL619" s="2"/>
      <c r="EM619" s="2"/>
      <c r="EN619" s="2"/>
      <c r="EO619" s="2"/>
      <c r="EP619" s="2"/>
      <c r="EQ619" s="2"/>
      <c r="ER619" s="2"/>
      <c r="ES619" s="2"/>
      <c r="ET619" s="2"/>
      <c r="EU619" s="2"/>
      <c r="EV619" s="2"/>
      <c r="EW619" s="2"/>
      <c r="EX619" s="2"/>
      <c r="EY619" s="2"/>
      <c r="EZ619" s="2"/>
      <c r="FA619" s="2"/>
      <c r="FB619" s="2"/>
      <c r="FC619" s="2"/>
      <c r="FD619" s="2"/>
      <c r="FE619" s="2"/>
      <c r="FF619" s="2"/>
      <c r="FG619" s="2"/>
      <c r="FH619" s="2"/>
      <c r="FI619" s="2"/>
      <c r="FJ619" s="2"/>
      <c r="FK619" s="2"/>
      <c r="FL619" s="2"/>
      <c r="FM619" s="2"/>
      <c r="FN619" s="2"/>
      <c r="FO619" s="2"/>
      <c r="FP619" s="2"/>
      <c r="FQ619" s="2"/>
      <c r="FR619" s="2"/>
      <c r="FS619" s="2"/>
      <c r="FT619" s="2"/>
      <c r="FU619" s="2"/>
      <c r="FV619" s="2"/>
      <c r="FW619" s="2"/>
      <c r="FX619" s="2"/>
      <c r="FY619" s="2"/>
      <c r="FZ619" s="2"/>
      <c r="GA619" s="2"/>
      <c r="GB619" s="2"/>
      <c r="GC619" s="2"/>
      <c r="GD619" s="2"/>
      <c r="GE619" s="2"/>
      <c r="GF619" s="2"/>
      <c r="GG619" s="2"/>
      <c r="GH619" s="2"/>
      <c r="GI619" s="2"/>
      <c r="GJ619" s="2"/>
      <c r="GK619" s="2"/>
      <c r="GL619" s="2"/>
      <c r="GM619" s="2"/>
      <c r="GN619" s="2"/>
      <c r="GO619" s="2"/>
      <c r="GP619" s="2"/>
      <c r="GQ619" s="2"/>
      <c r="GR619" s="2"/>
      <c r="GS619" s="2"/>
      <c r="GT619" s="2"/>
      <c r="GU619" s="2"/>
      <c r="GV619" s="2"/>
      <c r="GW619" s="2"/>
      <c r="GX619" s="2"/>
      <c r="GY619" s="2"/>
      <c r="GZ619" s="2"/>
      <c r="HA619" s="2"/>
      <c r="HB619" s="2"/>
      <c r="HC619" s="2"/>
      <c r="HD619" s="2"/>
      <c r="HE619" s="2"/>
      <c r="HF619" s="2"/>
      <c r="HG619" s="2"/>
      <c r="HH619" s="2"/>
      <c r="HI619" s="2"/>
      <c r="HJ619" s="2"/>
      <c r="HK619" s="2"/>
      <c r="HL619" s="2"/>
      <c r="HM619" s="2"/>
      <c r="HN619" s="2"/>
      <c r="HO619" s="2"/>
      <c r="HP619" s="2"/>
      <c r="HQ619" s="2"/>
      <c r="HR619" s="2"/>
      <c r="HS619" s="2"/>
      <c r="HT619" s="2"/>
      <c r="HU619" s="2"/>
      <c r="HV619" s="2"/>
      <c r="HW619" s="2"/>
      <c r="HX619" s="2"/>
      <c r="HY619" s="2"/>
      <c r="HZ619" s="2"/>
      <c r="IA619" s="2"/>
      <c r="IB619" s="2"/>
      <c r="IC619" s="2"/>
      <c r="ID619" s="2"/>
      <c r="IE619" s="2"/>
      <c r="IF619" s="2"/>
      <c r="IG619" s="2"/>
      <c r="IH619" s="2"/>
      <c r="II619" s="2"/>
      <c r="IJ619" s="2"/>
      <c r="IK619" s="2"/>
      <c r="IL619" s="2"/>
      <c r="IM619" s="2"/>
      <c r="IN619" s="2"/>
      <c r="IO619" s="2"/>
      <c r="IP619" s="2"/>
      <c r="IQ619" s="2"/>
    </row>
    <row r="620" spans="1:251" s="34" customFormat="1" ht="12.75" x14ac:dyDescent="0.2">
      <c r="A620" s="8"/>
      <c r="B620" s="7"/>
      <c r="C620" s="7"/>
      <c r="D620" s="7"/>
      <c r="E620" s="6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  <c r="DN620" s="2"/>
      <c r="DO620" s="2"/>
      <c r="DP620" s="2"/>
      <c r="DQ620" s="2"/>
      <c r="DR620" s="2"/>
      <c r="DS620" s="2"/>
      <c r="DT620" s="2"/>
      <c r="DU620" s="2"/>
      <c r="DV620" s="2"/>
      <c r="DW620" s="2"/>
      <c r="DX620" s="2"/>
      <c r="DY620" s="2"/>
      <c r="DZ620" s="2"/>
      <c r="EA620" s="2"/>
      <c r="EB620" s="2"/>
      <c r="EC620" s="2"/>
      <c r="ED620" s="2"/>
      <c r="EE620" s="2"/>
      <c r="EF620" s="2"/>
      <c r="EG620" s="2"/>
      <c r="EH620" s="2"/>
      <c r="EI620" s="2"/>
      <c r="EJ620" s="2"/>
      <c r="EK620" s="2"/>
      <c r="EL620" s="2"/>
      <c r="EM620" s="2"/>
      <c r="EN620" s="2"/>
      <c r="EO620" s="2"/>
      <c r="EP620" s="2"/>
      <c r="EQ620" s="2"/>
      <c r="ER620" s="2"/>
      <c r="ES620" s="2"/>
      <c r="ET620" s="2"/>
      <c r="EU620" s="2"/>
      <c r="EV620" s="2"/>
      <c r="EW620" s="2"/>
      <c r="EX620" s="2"/>
      <c r="EY620" s="2"/>
      <c r="EZ620" s="2"/>
      <c r="FA620" s="2"/>
      <c r="FB620" s="2"/>
      <c r="FC620" s="2"/>
      <c r="FD620" s="2"/>
      <c r="FE620" s="2"/>
      <c r="FF620" s="2"/>
      <c r="FG620" s="2"/>
      <c r="FH620" s="2"/>
      <c r="FI620" s="2"/>
      <c r="FJ620" s="2"/>
      <c r="FK620" s="2"/>
      <c r="FL620" s="2"/>
      <c r="FM620" s="2"/>
      <c r="FN620" s="2"/>
      <c r="FO620" s="2"/>
      <c r="FP620" s="2"/>
      <c r="FQ620" s="2"/>
      <c r="FR620" s="2"/>
      <c r="FS620" s="2"/>
      <c r="FT620" s="2"/>
      <c r="FU620" s="2"/>
      <c r="FV620" s="2"/>
      <c r="FW620" s="2"/>
      <c r="FX620" s="2"/>
      <c r="FY620" s="2"/>
      <c r="FZ620" s="2"/>
      <c r="GA620" s="2"/>
      <c r="GB620" s="2"/>
      <c r="GC620" s="2"/>
      <c r="GD620" s="2"/>
      <c r="GE620" s="2"/>
      <c r="GF620" s="2"/>
      <c r="GG620" s="2"/>
      <c r="GH620" s="2"/>
      <c r="GI620" s="2"/>
      <c r="GJ620" s="2"/>
      <c r="GK620" s="2"/>
      <c r="GL620" s="2"/>
      <c r="GM620" s="2"/>
      <c r="GN620" s="2"/>
      <c r="GO620" s="2"/>
      <c r="GP620" s="2"/>
      <c r="GQ620" s="2"/>
      <c r="GR620" s="2"/>
      <c r="GS620" s="2"/>
      <c r="GT620" s="2"/>
      <c r="GU620" s="2"/>
      <c r="GV620" s="2"/>
      <c r="GW620" s="2"/>
      <c r="GX620" s="2"/>
      <c r="GY620" s="2"/>
      <c r="GZ620" s="2"/>
      <c r="HA620" s="2"/>
      <c r="HB620" s="2"/>
      <c r="HC620" s="2"/>
      <c r="HD620" s="2"/>
      <c r="HE620" s="2"/>
      <c r="HF620" s="2"/>
      <c r="HG620" s="2"/>
      <c r="HH620" s="2"/>
      <c r="HI620" s="2"/>
      <c r="HJ620" s="2"/>
      <c r="HK620" s="2"/>
      <c r="HL620" s="2"/>
      <c r="HM620" s="2"/>
      <c r="HN620" s="2"/>
      <c r="HO620" s="2"/>
      <c r="HP620" s="2"/>
      <c r="HQ620" s="2"/>
      <c r="HR620" s="2"/>
      <c r="HS620" s="2"/>
      <c r="HT620" s="2"/>
      <c r="HU620" s="2"/>
      <c r="HV620" s="2"/>
      <c r="HW620" s="2"/>
      <c r="HX620" s="2"/>
      <c r="HY620" s="2"/>
      <c r="HZ620" s="2"/>
      <c r="IA620" s="2"/>
      <c r="IB620" s="2"/>
      <c r="IC620" s="2"/>
      <c r="ID620" s="2"/>
      <c r="IE620" s="2"/>
      <c r="IF620" s="2"/>
      <c r="IG620" s="2"/>
      <c r="IH620" s="2"/>
      <c r="II620" s="2"/>
      <c r="IJ620" s="2"/>
      <c r="IK620" s="2"/>
      <c r="IL620" s="2"/>
      <c r="IM620" s="2"/>
      <c r="IN620" s="2"/>
      <c r="IO620" s="2"/>
      <c r="IP620" s="2"/>
      <c r="IQ620" s="2"/>
    </row>
    <row r="621" spans="1:251" s="34" customFormat="1" ht="12.75" x14ac:dyDescent="0.2">
      <c r="A621" s="8"/>
      <c r="B621" s="7"/>
      <c r="C621" s="7"/>
      <c r="D621" s="7"/>
      <c r="E621" s="6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  <c r="DN621" s="2"/>
      <c r="DO621" s="2"/>
      <c r="DP621" s="2"/>
      <c r="DQ621" s="2"/>
      <c r="DR621" s="2"/>
      <c r="DS621" s="2"/>
      <c r="DT621" s="2"/>
      <c r="DU621" s="2"/>
      <c r="DV621" s="2"/>
      <c r="DW621" s="2"/>
      <c r="DX621" s="2"/>
      <c r="DY621" s="2"/>
      <c r="DZ621" s="2"/>
      <c r="EA621" s="2"/>
      <c r="EB621" s="2"/>
      <c r="EC621" s="2"/>
      <c r="ED621" s="2"/>
      <c r="EE621" s="2"/>
      <c r="EF621" s="2"/>
      <c r="EG621" s="2"/>
      <c r="EH621" s="2"/>
      <c r="EI621" s="2"/>
      <c r="EJ621" s="2"/>
      <c r="EK621" s="2"/>
      <c r="EL621" s="2"/>
      <c r="EM621" s="2"/>
      <c r="EN621" s="2"/>
      <c r="EO621" s="2"/>
      <c r="EP621" s="2"/>
      <c r="EQ621" s="2"/>
      <c r="ER621" s="2"/>
      <c r="ES621" s="2"/>
      <c r="ET621" s="2"/>
      <c r="EU621" s="2"/>
      <c r="EV621" s="2"/>
      <c r="EW621" s="2"/>
      <c r="EX621" s="2"/>
      <c r="EY621" s="2"/>
      <c r="EZ621" s="2"/>
      <c r="FA621" s="2"/>
      <c r="FB621" s="2"/>
      <c r="FC621" s="2"/>
      <c r="FD621" s="2"/>
      <c r="FE621" s="2"/>
      <c r="FF621" s="2"/>
      <c r="FG621" s="2"/>
      <c r="FH621" s="2"/>
      <c r="FI621" s="2"/>
      <c r="FJ621" s="2"/>
      <c r="FK621" s="2"/>
      <c r="FL621" s="2"/>
      <c r="FM621" s="2"/>
      <c r="FN621" s="2"/>
      <c r="FO621" s="2"/>
      <c r="FP621" s="2"/>
      <c r="FQ621" s="2"/>
      <c r="FR621" s="2"/>
      <c r="FS621" s="2"/>
      <c r="FT621" s="2"/>
      <c r="FU621" s="2"/>
      <c r="FV621" s="2"/>
      <c r="FW621" s="2"/>
      <c r="FX621" s="2"/>
      <c r="FY621" s="2"/>
      <c r="FZ621" s="2"/>
      <c r="GA621" s="2"/>
      <c r="GB621" s="2"/>
      <c r="GC621" s="2"/>
      <c r="GD621" s="2"/>
      <c r="GE621" s="2"/>
      <c r="GF621" s="2"/>
      <c r="GG621" s="2"/>
      <c r="GH621" s="2"/>
      <c r="GI621" s="2"/>
      <c r="GJ621" s="2"/>
      <c r="GK621" s="2"/>
      <c r="GL621" s="2"/>
      <c r="GM621" s="2"/>
      <c r="GN621" s="2"/>
      <c r="GO621" s="2"/>
      <c r="GP621" s="2"/>
      <c r="GQ621" s="2"/>
      <c r="GR621" s="2"/>
      <c r="GS621" s="2"/>
      <c r="GT621" s="2"/>
      <c r="GU621" s="2"/>
      <c r="GV621" s="2"/>
      <c r="GW621" s="2"/>
      <c r="GX621" s="2"/>
      <c r="GY621" s="2"/>
      <c r="GZ621" s="2"/>
      <c r="HA621" s="2"/>
      <c r="HB621" s="2"/>
      <c r="HC621" s="2"/>
      <c r="HD621" s="2"/>
      <c r="HE621" s="2"/>
      <c r="HF621" s="2"/>
      <c r="HG621" s="2"/>
      <c r="HH621" s="2"/>
      <c r="HI621" s="2"/>
      <c r="HJ621" s="2"/>
      <c r="HK621" s="2"/>
      <c r="HL621" s="2"/>
      <c r="HM621" s="2"/>
      <c r="HN621" s="2"/>
      <c r="HO621" s="2"/>
      <c r="HP621" s="2"/>
      <c r="HQ621" s="2"/>
      <c r="HR621" s="2"/>
      <c r="HS621" s="2"/>
      <c r="HT621" s="2"/>
      <c r="HU621" s="2"/>
      <c r="HV621" s="2"/>
      <c r="HW621" s="2"/>
      <c r="HX621" s="2"/>
      <c r="HY621" s="2"/>
      <c r="HZ621" s="2"/>
      <c r="IA621" s="2"/>
      <c r="IB621" s="2"/>
      <c r="IC621" s="2"/>
      <c r="ID621" s="2"/>
      <c r="IE621" s="2"/>
      <c r="IF621" s="2"/>
      <c r="IG621" s="2"/>
      <c r="IH621" s="2"/>
      <c r="II621" s="2"/>
      <c r="IJ621" s="2"/>
      <c r="IK621" s="2"/>
      <c r="IL621" s="2"/>
      <c r="IM621" s="2"/>
      <c r="IN621" s="2"/>
      <c r="IO621" s="2"/>
      <c r="IP621" s="2"/>
      <c r="IQ621" s="2"/>
    </row>
    <row r="622" spans="1:251" s="34" customFormat="1" ht="12.75" x14ac:dyDescent="0.2">
      <c r="A622" s="8"/>
      <c r="B622" s="7"/>
      <c r="C622" s="7"/>
      <c r="D622" s="7"/>
      <c r="E622" s="6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  <c r="DN622" s="2"/>
      <c r="DO622" s="2"/>
      <c r="DP622" s="2"/>
      <c r="DQ622" s="2"/>
      <c r="DR622" s="2"/>
      <c r="DS622" s="2"/>
      <c r="DT622" s="2"/>
      <c r="DU622" s="2"/>
      <c r="DV622" s="2"/>
      <c r="DW622" s="2"/>
      <c r="DX622" s="2"/>
      <c r="DY622" s="2"/>
      <c r="DZ622" s="2"/>
      <c r="EA622" s="2"/>
      <c r="EB622" s="2"/>
      <c r="EC622" s="2"/>
      <c r="ED622" s="2"/>
      <c r="EE622" s="2"/>
      <c r="EF622" s="2"/>
      <c r="EG622" s="2"/>
      <c r="EH622" s="2"/>
      <c r="EI622" s="2"/>
      <c r="EJ622" s="2"/>
      <c r="EK622" s="2"/>
      <c r="EL622" s="2"/>
      <c r="EM622" s="2"/>
      <c r="EN622" s="2"/>
      <c r="EO622" s="2"/>
      <c r="EP622" s="2"/>
      <c r="EQ622" s="2"/>
      <c r="ER622" s="2"/>
      <c r="ES622" s="2"/>
      <c r="ET622" s="2"/>
      <c r="EU622" s="2"/>
      <c r="EV622" s="2"/>
      <c r="EW622" s="2"/>
      <c r="EX622" s="2"/>
      <c r="EY622" s="2"/>
      <c r="EZ622" s="2"/>
      <c r="FA622" s="2"/>
      <c r="FB622" s="2"/>
      <c r="FC622" s="2"/>
      <c r="FD622" s="2"/>
      <c r="FE622" s="2"/>
      <c r="FF622" s="2"/>
      <c r="FG622" s="2"/>
      <c r="FH622" s="2"/>
      <c r="FI622" s="2"/>
      <c r="FJ622" s="2"/>
      <c r="FK622" s="2"/>
      <c r="FL622" s="2"/>
      <c r="FM622" s="2"/>
      <c r="FN622" s="2"/>
      <c r="FO622" s="2"/>
      <c r="FP622" s="2"/>
      <c r="FQ622" s="2"/>
      <c r="FR622" s="2"/>
      <c r="FS622" s="2"/>
      <c r="FT622" s="2"/>
      <c r="FU622" s="2"/>
      <c r="FV622" s="2"/>
      <c r="FW622" s="2"/>
      <c r="FX622" s="2"/>
      <c r="FY622" s="2"/>
      <c r="FZ622" s="2"/>
      <c r="GA622" s="2"/>
      <c r="GB622" s="2"/>
      <c r="GC622" s="2"/>
      <c r="GD622" s="2"/>
      <c r="GE622" s="2"/>
      <c r="GF622" s="2"/>
      <c r="GG622" s="2"/>
      <c r="GH622" s="2"/>
      <c r="GI622" s="2"/>
      <c r="GJ622" s="2"/>
      <c r="GK622" s="2"/>
      <c r="GL622" s="2"/>
      <c r="GM622" s="2"/>
      <c r="GN622" s="2"/>
      <c r="GO622" s="2"/>
      <c r="GP622" s="2"/>
      <c r="GQ622" s="2"/>
      <c r="GR622" s="2"/>
      <c r="GS622" s="2"/>
      <c r="GT622" s="2"/>
      <c r="GU622" s="2"/>
      <c r="GV622" s="2"/>
      <c r="GW622" s="2"/>
      <c r="GX622" s="2"/>
      <c r="GY622" s="2"/>
      <c r="GZ622" s="2"/>
      <c r="HA622" s="2"/>
      <c r="HB622" s="2"/>
      <c r="HC622" s="2"/>
      <c r="HD622" s="2"/>
      <c r="HE622" s="2"/>
      <c r="HF622" s="2"/>
      <c r="HG622" s="2"/>
      <c r="HH622" s="2"/>
      <c r="HI622" s="2"/>
      <c r="HJ622" s="2"/>
      <c r="HK622" s="2"/>
      <c r="HL622" s="2"/>
      <c r="HM622" s="2"/>
      <c r="HN622" s="2"/>
      <c r="HO622" s="2"/>
      <c r="HP622" s="2"/>
      <c r="HQ622" s="2"/>
      <c r="HR622" s="2"/>
      <c r="HS622" s="2"/>
      <c r="HT622" s="2"/>
      <c r="HU622" s="2"/>
      <c r="HV622" s="2"/>
      <c r="HW622" s="2"/>
      <c r="HX622" s="2"/>
      <c r="HY622" s="2"/>
      <c r="HZ622" s="2"/>
      <c r="IA622" s="2"/>
      <c r="IB622" s="2"/>
      <c r="IC622" s="2"/>
      <c r="ID622" s="2"/>
      <c r="IE622" s="2"/>
      <c r="IF622" s="2"/>
      <c r="IG622" s="2"/>
      <c r="IH622" s="2"/>
      <c r="II622" s="2"/>
      <c r="IJ622" s="2"/>
      <c r="IK622" s="2"/>
      <c r="IL622" s="2"/>
      <c r="IM622" s="2"/>
      <c r="IN622" s="2"/>
      <c r="IO622" s="2"/>
      <c r="IP622" s="2"/>
      <c r="IQ622" s="2"/>
    </row>
    <row r="623" spans="1:251" s="34" customFormat="1" ht="12.75" x14ac:dyDescent="0.2">
      <c r="A623" s="8"/>
      <c r="B623" s="7"/>
      <c r="C623" s="7"/>
      <c r="D623" s="7"/>
      <c r="E623" s="6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  <c r="DN623" s="2"/>
      <c r="DO623" s="2"/>
      <c r="DP623" s="2"/>
      <c r="DQ623" s="2"/>
      <c r="DR623" s="2"/>
      <c r="DS623" s="2"/>
      <c r="DT623" s="2"/>
      <c r="DU623" s="2"/>
      <c r="DV623" s="2"/>
      <c r="DW623" s="2"/>
      <c r="DX623" s="2"/>
      <c r="DY623" s="2"/>
      <c r="DZ623" s="2"/>
      <c r="EA623" s="2"/>
      <c r="EB623" s="2"/>
      <c r="EC623" s="2"/>
      <c r="ED623" s="2"/>
      <c r="EE623" s="2"/>
      <c r="EF623" s="2"/>
      <c r="EG623" s="2"/>
      <c r="EH623" s="2"/>
      <c r="EI623" s="2"/>
      <c r="EJ623" s="2"/>
      <c r="EK623" s="2"/>
      <c r="EL623" s="2"/>
      <c r="EM623" s="2"/>
      <c r="EN623" s="2"/>
      <c r="EO623" s="2"/>
      <c r="EP623" s="2"/>
      <c r="EQ623" s="2"/>
      <c r="ER623" s="2"/>
      <c r="ES623" s="2"/>
      <c r="ET623" s="2"/>
      <c r="EU623" s="2"/>
      <c r="EV623" s="2"/>
      <c r="EW623" s="2"/>
      <c r="EX623" s="2"/>
      <c r="EY623" s="2"/>
      <c r="EZ623" s="2"/>
      <c r="FA623" s="2"/>
      <c r="FB623" s="2"/>
      <c r="FC623" s="2"/>
      <c r="FD623" s="2"/>
      <c r="FE623" s="2"/>
      <c r="FF623" s="2"/>
      <c r="FG623" s="2"/>
      <c r="FH623" s="2"/>
      <c r="FI623" s="2"/>
      <c r="FJ623" s="2"/>
      <c r="FK623" s="2"/>
      <c r="FL623" s="2"/>
      <c r="FM623" s="2"/>
      <c r="FN623" s="2"/>
      <c r="FO623" s="2"/>
      <c r="FP623" s="2"/>
      <c r="FQ623" s="2"/>
      <c r="FR623" s="2"/>
      <c r="FS623" s="2"/>
      <c r="FT623" s="2"/>
      <c r="FU623" s="2"/>
      <c r="FV623" s="2"/>
      <c r="FW623" s="2"/>
      <c r="FX623" s="2"/>
      <c r="FY623" s="2"/>
      <c r="FZ623" s="2"/>
      <c r="GA623" s="2"/>
      <c r="GB623" s="2"/>
      <c r="GC623" s="2"/>
      <c r="GD623" s="2"/>
      <c r="GE623" s="2"/>
      <c r="GF623" s="2"/>
      <c r="GG623" s="2"/>
      <c r="GH623" s="2"/>
      <c r="GI623" s="2"/>
      <c r="GJ623" s="2"/>
      <c r="GK623" s="2"/>
      <c r="GL623" s="2"/>
      <c r="GM623" s="2"/>
      <c r="GN623" s="2"/>
      <c r="GO623" s="2"/>
      <c r="GP623" s="2"/>
      <c r="GQ623" s="2"/>
      <c r="GR623" s="2"/>
      <c r="GS623" s="2"/>
      <c r="GT623" s="2"/>
      <c r="GU623" s="2"/>
      <c r="GV623" s="2"/>
      <c r="GW623" s="2"/>
      <c r="GX623" s="2"/>
      <c r="GY623" s="2"/>
      <c r="GZ623" s="2"/>
      <c r="HA623" s="2"/>
      <c r="HB623" s="2"/>
      <c r="HC623" s="2"/>
      <c r="HD623" s="2"/>
      <c r="HE623" s="2"/>
      <c r="HF623" s="2"/>
      <c r="HG623" s="2"/>
      <c r="HH623" s="2"/>
      <c r="HI623" s="2"/>
      <c r="HJ623" s="2"/>
      <c r="HK623" s="2"/>
      <c r="HL623" s="2"/>
      <c r="HM623" s="2"/>
      <c r="HN623" s="2"/>
      <c r="HO623" s="2"/>
      <c r="HP623" s="2"/>
      <c r="HQ623" s="2"/>
      <c r="HR623" s="2"/>
      <c r="HS623" s="2"/>
      <c r="HT623" s="2"/>
      <c r="HU623" s="2"/>
      <c r="HV623" s="2"/>
      <c r="HW623" s="2"/>
      <c r="HX623" s="2"/>
      <c r="HY623" s="2"/>
      <c r="HZ623" s="2"/>
      <c r="IA623" s="2"/>
      <c r="IB623" s="2"/>
      <c r="IC623" s="2"/>
      <c r="ID623" s="2"/>
      <c r="IE623" s="2"/>
      <c r="IF623" s="2"/>
      <c r="IG623" s="2"/>
      <c r="IH623" s="2"/>
      <c r="II623" s="2"/>
      <c r="IJ623" s="2"/>
      <c r="IK623" s="2"/>
      <c r="IL623" s="2"/>
      <c r="IM623" s="2"/>
      <c r="IN623" s="2"/>
      <c r="IO623" s="2"/>
      <c r="IP623" s="2"/>
      <c r="IQ623" s="2"/>
    </row>
    <row r="624" spans="1:251" s="34" customFormat="1" ht="12.75" x14ac:dyDescent="0.2">
      <c r="A624" s="8"/>
      <c r="B624" s="7"/>
      <c r="C624" s="7"/>
      <c r="D624" s="7"/>
      <c r="E624" s="6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  <c r="DN624" s="2"/>
      <c r="DO624" s="2"/>
      <c r="DP624" s="2"/>
      <c r="DQ624" s="2"/>
      <c r="DR624" s="2"/>
      <c r="DS624" s="2"/>
      <c r="DT624" s="2"/>
      <c r="DU624" s="2"/>
      <c r="DV624" s="2"/>
      <c r="DW624" s="2"/>
      <c r="DX624" s="2"/>
      <c r="DY624" s="2"/>
      <c r="DZ624" s="2"/>
      <c r="EA624" s="2"/>
      <c r="EB624" s="2"/>
      <c r="EC624" s="2"/>
      <c r="ED624" s="2"/>
      <c r="EE624" s="2"/>
      <c r="EF624" s="2"/>
      <c r="EG624" s="2"/>
      <c r="EH624" s="2"/>
      <c r="EI624" s="2"/>
      <c r="EJ624" s="2"/>
      <c r="EK624" s="2"/>
      <c r="EL624" s="2"/>
      <c r="EM624" s="2"/>
      <c r="EN624" s="2"/>
      <c r="EO624" s="2"/>
      <c r="EP624" s="2"/>
      <c r="EQ624" s="2"/>
      <c r="ER624" s="2"/>
      <c r="ES624" s="2"/>
      <c r="ET624" s="2"/>
      <c r="EU624" s="2"/>
      <c r="EV624" s="2"/>
      <c r="EW624" s="2"/>
      <c r="EX624" s="2"/>
      <c r="EY624" s="2"/>
      <c r="EZ624" s="2"/>
      <c r="FA624" s="2"/>
      <c r="FB624" s="2"/>
      <c r="FC624" s="2"/>
      <c r="FD624" s="2"/>
      <c r="FE624" s="2"/>
      <c r="FF624" s="2"/>
      <c r="FG624" s="2"/>
      <c r="FH624" s="2"/>
      <c r="FI624" s="2"/>
      <c r="FJ624" s="2"/>
      <c r="FK624" s="2"/>
      <c r="FL624" s="2"/>
      <c r="FM624" s="2"/>
      <c r="FN624" s="2"/>
      <c r="FO624" s="2"/>
      <c r="FP624" s="2"/>
      <c r="FQ624" s="2"/>
      <c r="FR624" s="2"/>
      <c r="FS624" s="2"/>
      <c r="FT624" s="2"/>
      <c r="FU624" s="2"/>
      <c r="FV624" s="2"/>
      <c r="FW624" s="2"/>
      <c r="FX624" s="2"/>
      <c r="FY624" s="2"/>
      <c r="FZ624" s="2"/>
      <c r="GA624" s="2"/>
      <c r="GB624" s="2"/>
      <c r="GC624" s="2"/>
      <c r="GD624" s="2"/>
      <c r="GE624" s="2"/>
      <c r="GF624" s="2"/>
      <c r="GG624" s="2"/>
      <c r="GH624" s="2"/>
      <c r="GI624" s="2"/>
      <c r="GJ624" s="2"/>
      <c r="GK624" s="2"/>
      <c r="GL624" s="2"/>
      <c r="GM624" s="2"/>
      <c r="GN624" s="2"/>
      <c r="GO624" s="2"/>
      <c r="GP624" s="2"/>
      <c r="GQ624" s="2"/>
      <c r="GR624" s="2"/>
      <c r="GS624" s="2"/>
      <c r="GT624" s="2"/>
      <c r="GU624" s="2"/>
      <c r="GV624" s="2"/>
      <c r="GW624" s="2"/>
      <c r="GX624" s="2"/>
      <c r="GY624" s="2"/>
      <c r="GZ624" s="2"/>
      <c r="HA624" s="2"/>
      <c r="HB624" s="2"/>
      <c r="HC624" s="2"/>
      <c r="HD624" s="2"/>
      <c r="HE624" s="2"/>
      <c r="HF624" s="2"/>
      <c r="HG624" s="2"/>
      <c r="HH624" s="2"/>
      <c r="HI624" s="2"/>
      <c r="HJ624" s="2"/>
      <c r="HK624" s="2"/>
      <c r="HL624" s="2"/>
      <c r="HM624" s="2"/>
      <c r="HN624" s="2"/>
      <c r="HO624" s="2"/>
      <c r="HP624" s="2"/>
      <c r="HQ624" s="2"/>
      <c r="HR624" s="2"/>
      <c r="HS624" s="2"/>
      <c r="HT624" s="2"/>
      <c r="HU624" s="2"/>
      <c r="HV624" s="2"/>
      <c r="HW624" s="2"/>
      <c r="HX624" s="2"/>
      <c r="HY624" s="2"/>
      <c r="HZ624" s="2"/>
      <c r="IA624" s="2"/>
      <c r="IB624" s="2"/>
      <c r="IC624" s="2"/>
      <c r="ID624" s="2"/>
      <c r="IE624" s="2"/>
      <c r="IF624" s="2"/>
      <c r="IG624" s="2"/>
      <c r="IH624" s="2"/>
      <c r="II624" s="2"/>
      <c r="IJ624" s="2"/>
      <c r="IK624" s="2"/>
      <c r="IL624" s="2"/>
      <c r="IM624" s="2"/>
      <c r="IN624" s="2"/>
      <c r="IO624" s="2"/>
      <c r="IP624" s="2"/>
      <c r="IQ624" s="2"/>
    </row>
    <row r="625" spans="1:251" s="34" customFormat="1" ht="12.75" x14ac:dyDescent="0.2">
      <c r="A625" s="8"/>
      <c r="B625" s="7"/>
      <c r="C625" s="7"/>
      <c r="D625" s="7"/>
      <c r="E625" s="6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  <c r="DN625" s="2"/>
      <c r="DO625" s="2"/>
      <c r="DP625" s="2"/>
      <c r="DQ625" s="2"/>
      <c r="DR625" s="2"/>
      <c r="DS625" s="2"/>
      <c r="DT625" s="2"/>
      <c r="DU625" s="2"/>
      <c r="DV625" s="2"/>
      <c r="DW625" s="2"/>
      <c r="DX625" s="2"/>
      <c r="DY625" s="2"/>
      <c r="DZ625" s="2"/>
      <c r="EA625" s="2"/>
      <c r="EB625" s="2"/>
      <c r="EC625" s="2"/>
      <c r="ED625" s="2"/>
      <c r="EE625" s="2"/>
      <c r="EF625" s="2"/>
      <c r="EG625" s="2"/>
      <c r="EH625" s="2"/>
      <c r="EI625" s="2"/>
      <c r="EJ625" s="2"/>
      <c r="EK625" s="2"/>
      <c r="EL625" s="2"/>
      <c r="EM625" s="2"/>
      <c r="EN625" s="2"/>
      <c r="EO625" s="2"/>
      <c r="EP625" s="2"/>
      <c r="EQ625" s="2"/>
      <c r="ER625" s="2"/>
      <c r="ES625" s="2"/>
      <c r="ET625" s="2"/>
      <c r="EU625" s="2"/>
      <c r="EV625" s="2"/>
      <c r="EW625" s="2"/>
      <c r="EX625" s="2"/>
      <c r="EY625" s="2"/>
      <c r="EZ625" s="2"/>
      <c r="FA625" s="2"/>
      <c r="FB625" s="2"/>
      <c r="FC625" s="2"/>
      <c r="FD625" s="2"/>
      <c r="FE625" s="2"/>
      <c r="FF625" s="2"/>
      <c r="FG625" s="2"/>
      <c r="FH625" s="2"/>
      <c r="FI625" s="2"/>
      <c r="FJ625" s="2"/>
      <c r="FK625" s="2"/>
      <c r="FL625" s="2"/>
      <c r="FM625" s="2"/>
      <c r="FN625" s="2"/>
      <c r="FO625" s="2"/>
      <c r="FP625" s="2"/>
      <c r="FQ625" s="2"/>
      <c r="FR625" s="2"/>
      <c r="FS625" s="2"/>
      <c r="FT625" s="2"/>
      <c r="FU625" s="2"/>
      <c r="FV625" s="2"/>
      <c r="FW625" s="2"/>
      <c r="FX625" s="2"/>
      <c r="FY625" s="2"/>
      <c r="FZ625" s="2"/>
      <c r="GA625" s="2"/>
      <c r="GB625" s="2"/>
      <c r="GC625" s="2"/>
      <c r="GD625" s="2"/>
      <c r="GE625" s="2"/>
      <c r="GF625" s="2"/>
      <c r="GG625" s="2"/>
      <c r="GH625" s="2"/>
      <c r="GI625" s="2"/>
      <c r="GJ625" s="2"/>
      <c r="GK625" s="2"/>
      <c r="GL625" s="2"/>
      <c r="GM625" s="2"/>
      <c r="GN625" s="2"/>
      <c r="GO625" s="2"/>
      <c r="GP625" s="2"/>
      <c r="GQ625" s="2"/>
      <c r="GR625" s="2"/>
      <c r="GS625" s="2"/>
      <c r="GT625" s="2"/>
      <c r="GU625" s="2"/>
      <c r="GV625" s="2"/>
      <c r="GW625" s="2"/>
      <c r="GX625" s="2"/>
      <c r="GY625" s="2"/>
      <c r="GZ625" s="2"/>
      <c r="HA625" s="2"/>
      <c r="HB625" s="2"/>
      <c r="HC625" s="2"/>
      <c r="HD625" s="2"/>
      <c r="HE625" s="2"/>
      <c r="HF625" s="2"/>
      <c r="HG625" s="2"/>
      <c r="HH625" s="2"/>
      <c r="HI625" s="2"/>
      <c r="HJ625" s="2"/>
      <c r="HK625" s="2"/>
      <c r="HL625" s="2"/>
      <c r="HM625" s="2"/>
      <c r="HN625" s="2"/>
      <c r="HO625" s="2"/>
      <c r="HP625" s="2"/>
      <c r="HQ625" s="2"/>
      <c r="HR625" s="2"/>
      <c r="HS625" s="2"/>
      <c r="HT625" s="2"/>
      <c r="HU625" s="2"/>
      <c r="HV625" s="2"/>
      <c r="HW625" s="2"/>
      <c r="HX625" s="2"/>
      <c r="HY625" s="2"/>
      <c r="HZ625" s="2"/>
      <c r="IA625" s="2"/>
      <c r="IB625" s="2"/>
      <c r="IC625" s="2"/>
      <c r="ID625" s="2"/>
      <c r="IE625" s="2"/>
      <c r="IF625" s="2"/>
      <c r="IG625" s="2"/>
      <c r="IH625" s="2"/>
      <c r="II625" s="2"/>
      <c r="IJ625" s="2"/>
      <c r="IK625" s="2"/>
      <c r="IL625" s="2"/>
      <c r="IM625" s="2"/>
      <c r="IN625" s="2"/>
      <c r="IO625" s="2"/>
      <c r="IP625" s="2"/>
      <c r="IQ625" s="2"/>
    </row>
    <row r="626" spans="1:251" s="34" customFormat="1" ht="12.75" x14ac:dyDescent="0.2">
      <c r="A626" s="8"/>
      <c r="B626" s="7"/>
      <c r="C626" s="7"/>
      <c r="D626" s="7"/>
      <c r="E626" s="6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  <c r="DN626" s="2"/>
      <c r="DO626" s="2"/>
      <c r="DP626" s="2"/>
      <c r="DQ626" s="2"/>
      <c r="DR626" s="2"/>
      <c r="DS626" s="2"/>
      <c r="DT626" s="2"/>
      <c r="DU626" s="2"/>
      <c r="DV626" s="2"/>
      <c r="DW626" s="2"/>
      <c r="DX626" s="2"/>
      <c r="DY626" s="2"/>
      <c r="DZ626" s="2"/>
      <c r="EA626" s="2"/>
      <c r="EB626" s="2"/>
      <c r="EC626" s="2"/>
      <c r="ED626" s="2"/>
      <c r="EE626" s="2"/>
      <c r="EF626" s="2"/>
      <c r="EG626" s="2"/>
      <c r="EH626" s="2"/>
      <c r="EI626" s="2"/>
      <c r="EJ626" s="2"/>
      <c r="EK626" s="2"/>
      <c r="EL626" s="2"/>
      <c r="EM626" s="2"/>
      <c r="EN626" s="2"/>
      <c r="EO626" s="2"/>
      <c r="EP626" s="2"/>
      <c r="EQ626" s="2"/>
      <c r="ER626" s="2"/>
      <c r="ES626" s="2"/>
      <c r="ET626" s="2"/>
      <c r="EU626" s="2"/>
      <c r="EV626" s="2"/>
      <c r="EW626" s="2"/>
      <c r="EX626" s="2"/>
      <c r="EY626" s="2"/>
      <c r="EZ626" s="2"/>
      <c r="FA626" s="2"/>
      <c r="FB626" s="2"/>
      <c r="FC626" s="2"/>
      <c r="FD626" s="2"/>
      <c r="FE626" s="2"/>
      <c r="FF626" s="2"/>
      <c r="FG626" s="2"/>
      <c r="FH626" s="2"/>
      <c r="FI626" s="2"/>
      <c r="FJ626" s="2"/>
      <c r="FK626" s="2"/>
      <c r="FL626" s="2"/>
      <c r="FM626" s="2"/>
      <c r="FN626" s="2"/>
      <c r="FO626" s="2"/>
      <c r="FP626" s="2"/>
      <c r="FQ626" s="2"/>
      <c r="FR626" s="2"/>
      <c r="FS626" s="2"/>
      <c r="FT626" s="2"/>
      <c r="FU626" s="2"/>
      <c r="FV626" s="2"/>
      <c r="FW626" s="2"/>
      <c r="FX626" s="2"/>
      <c r="FY626" s="2"/>
      <c r="FZ626" s="2"/>
      <c r="GA626" s="2"/>
      <c r="GB626" s="2"/>
      <c r="GC626" s="2"/>
      <c r="GD626" s="2"/>
      <c r="GE626" s="2"/>
      <c r="GF626" s="2"/>
      <c r="GG626" s="2"/>
      <c r="GH626" s="2"/>
      <c r="GI626" s="2"/>
      <c r="GJ626" s="2"/>
      <c r="GK626" s="2"/>
      <c r="GL626" s="2"/>
      <c r="GM626" s="2"/>
      <c r="GN626" s="2"/>
      <c r="GO626" s="2"/>
      <c r="GP626" s="2"/>
      <c r="GQ626" s="2"/>
      <c r="GR626" s="2"/>
      <c r="GS626" s="2"/>
      <c r="GT626" s="2"/>
      <c r="GU626" s="2"/>
      <c r="GV626" s="2"/>
      <c r="GW626" s="2"/>
      <c r="GX626" s="2"/>
      <c r="GY626" s="2"/>
      <c r="GZ626" s="2"/>
      <c r="HA626" s="2"/>
      <c r="HB626" s="2"/>
      <c r="HC626" s="2"/>
      <c r="HD626" s="2"/>
      <c r="HE626" s="2"/>
      <c r="HF626" s="2"/>
      <c r="HG626" s="2"/>
      <c r="HH626" s="2"/>
      <c r="HI626" s="2"/>
      <c r="HJ626" s="2"/>
      <c r="HK626" s="2"/>
      <c r="HL626" s="2"/>
      <c r="HM626" s="2"/>
      <c r="HN626" s="2"/>
      <c r="HO626" s="2"/>
      <c r="HP626" s="2"/>
      <c r="HQ626" s="2"/>
      <c r="HR626" s="2"/>
      <c r="HS626" s="2"/>
      <c r="HT626" s="2"/>
      <c r="HU626" s="2"/>
      <c r="HV626" s="2"/>
      <c r="HW626" s="2"/>
      <c r="HX626" s="2"/>
      <c r="HY626" s="2"/>
      <c r="HZ626" s="2"/>
      <c r="IA626" s="2"/>
      <c r="IB626" s="2"/>
      <c r="IC626" s="2"/>
      <c r="ID626" s="2"/>
      <c r="IE626" s="2"/>
      <c r="IF626" s="2"/>
      <c r="IG626" s="2"/>
      <c r="IH626" s="2"/>
      <c r="II626" s="2"/>
      <c r="IJ626" s="2"/>
      <c r="IK626" s="2"/>
      <c r="IL626" s="2"/>
      <c r="IM626" s="2"/>
      <c r="IN626" s="2"/>
      <c r="IO626" s="2"/>
      <c r="IP626" s="2"/>
      <c r="IQ626" s="2"/>
    </row>
    <row r="627" spans="1:251" s="34" customFormat="1" ht="12.75" x14ac:dyDescent="0.2">
      <c r="A627" s="8"/>
      <c r="B627" s="7"/>
      <c r="C627" s="7"/>
      <c r="D627" s="7"/>
      <c r="E627" s="6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  <c r="DN627" s="2"/>
      <c r="DO627" s="2"/>
      <c r="DP627" s="2"/>
      <c r="DQ627" s="2"/>
      <c r="DR627" s="2"/>
      <c r="DS627" s="2"/>
      <c r="DT627" s="2"/>
      <c r="DU627" s="2"/>
      <c r="DV627" s="2"/>
      <c r="DW627" s="2"/>
      <c r="DX627" s="2"/>
      <c r="DY627" s="2"/>
      <c r="DZ627" s="2"/>
      <c r="EA627" s="2"/>
      <c r="EB627" s="2"/>
      <c r="EC627" s="2"/>
      <c r="ED627" s="2"/>
      <c r="EE627" s="2"/>
      <c r="EF627" s="2"/>
      <c r="EG627" s="2"/>
      <c r="EH627" s="2"/>
      <c r="EI627" s="2"/>
      <c r="EJ627" s="2"/>
      <c r="EK627" s="2"/>
      <c r="EL627" s="2"/>
      <c r="EM627" s="2"/>
      <c r="EN627" s="2"/>
      <c r="EO627" s="2"/>
      <c r="EP627" s="2"/>
      <c r="EQ627" s="2"/>
      <c r="ER627" s="2"/>
      <c r="ES627" s="2"/>
      <c r="ET627" s="2"/>
      <c r="EU627" s="2"/>
      <c r="EV627" s="2"/>
      <c r="EW627" s="2"/>
      <c r="EX627" s="2"/>
      <c r="EY627" s="2"/>
      <c r="EZ627" s="2"/>
      <c r="FA627" s="2"/>
      <c r="FB627" s="2"/>
      <c r="FC627" s="2"/>
      <c r="FD627" s="2"/>
      <c r="FE627" s="2"/>
      <c r="FF627" s="2"/>
      <c r="FG627" s="2"/>
      <c r="FH627" s="2"/>
      <c r="FI627" s="2"/>
      <c r="FJ627" s="2"/>
      <c r="FK627" s="2"/>
      <c r="FL627" s="2"/>
      <c r="FM627" s="2"/>
      <c r="FN627" s="2"/>
      <c r="FO627" s="2"/>
      <c r="FP627" s="2"/>
      <c r="FQ627" s="2"/>
      <c r="FR627" s="2"/>
      <c r="FS627" s="2"/>
      <c r="FT627" s="2"/>
      <c r="FU627" s="2"/>
      <c r="FV627" s="2"/>
      <c r="FW627" s="2"/>
      <c r="FX627" s="2"/>
      <c r="FY627" s="2"/>
      <c r="FZ627" s="2"/>
      <c r="GA627" s="2"/>
      <c r="GB627" s="2"/>
      <c r="GC627" s="2"/>
      <c r="GD627" s="2"/>
      <c r="GE627" s="2"/>
      <c r="GF627" s="2"/>
      <c r="GG627" s="2"/>
      <c r="GH627" s="2"/>
      <c r="GI627" s="2"/>
      <c r="GJ627" s="2"/>
      <c r="GK627" s="2"/>
      <c r="GL627" s="2"/>
      <c r="GM627" s="2"/>
      <c r="GN627" s="2"/>
      <c r="GO627" s="2"/>
      <c r="GP627" s="2"/>
      <c r="GQ627" s="2"/>
      <c r="GR627" s="2"/>
      <c r="GS627" s="2"/>
      <c r="GT627" s="2"/>
      <c r="GU627" s="2"/>
      <c r="GV627" s="2"/>
      <c r="GW627" s="2"/>
      <c r="GX627" s="2"/>
      <c r="GY627" s="2"/>
      <c r="GZ627" s="2"/>
      <c r="HA627" s="2"/>
      <c r="HB627" s="2"/>
      <c r="HC627" s="2"/>
      <c r="HD627" s="2"/>
      <c r="HE627" s="2"/>
      <c r="HF627" s="2"/>
      <c r="HG627" s="2"/>
      <c r="HH627" s="2"/>
      <c r="HI627" s="2"/>
      <c r="HJ627" s="2"/>
      <c r="HK627" s="2"/>
      <c r="HL627" s="2"/>
      <c r="HM627" s="2"/>
      <c r="HN627" s="2"/>
      <c r="HO627" s="2"/>
      <c r="HP627" s="2"/>
      <c r="HQ627" s="2"/>
      <c r="HR627" s="2"/>
      <c r="HS627" s="2"/>
      <c r="HT627" s="2"/>
      <c r="HU627" s="2"/>
      <c r="HV627" s="2"/>
      <c r="HW627" s="2"/>
      <c r="HX627" s="2"/>
      <c r="HY627" s="2"/>
      <c r="HZ627" s="2"/>
      <c r="IA627" s="2"/>
      <c r="IB627" s="2"/>
      <c r="IC627" s="2"/>
      <c r="ID627" s="2"/>
      <c r="IE627" s="2"/>
      <c r="IF627" s="2"/>
      <c r="IG627" s="2"/>
      <c r="IH627" s="2"/>
      <c r="II627" s="2"/>
      <c r="IJ627" s="2"/>
      <c r="IK627" s="2"/>
      <c r="IL627" s="2"/>
      <c r="IM627" s="2"/>
      <c r="IN627" s="2"/>
      <c r="IO627" s="2"/>
      <c r="IP627" s="2"/>
      <c r="IQ627" s="2"/>
    </row>
    <row r="628" spans="1:251" s="34" customFormat="1" ht="12.75" x14ac:dyDescent="0.2">
      <c r="A628" s="8"/>
      <c r="B628" s="7"/>
      <c r="C628" s="7"/>
      <c r="D628" s="7"/>
      <c r="E628" s="6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  <c r="DN628" s="2"/>
      <c r="DO628" s="2"/>
      <c r="DP628" s="2"/>
      <c r="DQ628" s="2"/>
      <c r="DR628" s="2"/>
      <c r="DS628" s="2"/>
      <c r="DT628" s="2"/>
      <c r="DU628" s="2"/>
      <c r="DV628" s="2"/>
      <c r="DW628" s="2"/>
      <c r="DX628" s="2"/>
      <c r="DY628" s="2"/>
      <c r="DZ628" s="2"/>
      <c r="EA628" s="2"/>
      <c r="EB628" s="2"/>
      <c r="EC628" s="2"/>
      <c r="ED628" s="2"/>
      <c r="EE628" s="2"/>
      <c r="EF628" s="2"/>
      <c r="EG628" s="2"/>
      <c r="EH628" s="2"/>
      <c r="EI628" s="2"/>
      <c r="EJ628" s="2"/>
      <c r="EK628" s="2"/>
      <c r="EL628" s="2"/>
      <c r="EM628" s="2"/>
      <c r="EN628" s="2"/>
      <c r="EO628" s="2"/>
      <c r="EP628" s="2"/>
      <c r="EQ628" s="2"/>
      <c r="ER628" s="2"/>
      <c r="ES628" s="2"/>
      <c r="ET628" s="2"/>
      <c r="EU628" s="2"/>
      <c r="EV628" s="2"/>
      <c r="EW628" s="2"/>
      <c r="EX628" s="2"/>
      <c r="EY628" s="2"/>
      <c r="EZ628" s="2"/>
      <c r="FA628" s="2"/>
      <c r="FB628" s="2"/>
      <c r="FC628" s="2"/>
      <c r="FD628" s="2"/>
      <c r="FE628" s="2"/>
      <c r="FF628" s="2"/>
      <c r="FG628" s="2"/>
      <c r="FH628" s="2"/>
      <c r="FI628" s="2"/>
      <c r="FJ628" s="2"/>
      <c r="FK628" s="2"/>
      <c r="FL628" s="2"/>
      <c r="FM628" s="2"/>
      <c r="FN628" s="2"/>
      <c r="FO628" s="2"/>
      <c r="FP628" s="2"/>
      <c r="FQ628" s="2"/>
      <c r="FR628" s="2"/>
      <c r="FS628" s="2"/>
      <c r="FT628" s="2"/>
      <c r="FU628" s="2"/>
      <c r="FV628" s="2"/>
      <c r="FW628" s="2"/>
      <c r="FX628" s="2"/>
      <c r="FY628" s="2"/>
      <c r="FZ628" s="2"/>
      <c r="GA628" s="2"/>
      <c r="GB628" s="2"/>
      <c r="GC628" s="2"/>
      <c r="GD628" s="2"/>
      <c r="GE628" s="2"/>
      <c r="GF628" s="2"/>
      <c r="GG628" s="2"/>
      <c r="GH628" s="2"/>
      <c r="GI628" s="2"/>
      <c r="GJ628" s="2"/>
      <c r="GK628" s="2"/>
      <c r="GL628" s="2"/>
      <c r="GM628" s="2"/>
      <c r="GN628" s="2"/>
      <c r="GO628" s="2"/>
      <c r="GP628" s="2"/>
      <c r="GQ628" s="2"/>
      <c r="GR628" s="2"/>
      <c r="GS628" s="2"/>
      <c r="GT628" s="2"/>
      <c r="GU628" s="2"/>
      <c r="GV628" s="2"/>
      <c r="GW628" s="2"/>
      <c r="GX628" s="2"/>
      <c r="GY628" s="2"/>
      <c r="GZ628" s="2"/>
      <c r="HA628" s="2"/>
      <c r="HB628" s="2"/>
      <c r="HC628" s="2"/>
      <c r="HD628" s="2"/>
      <c r="HE628" s="2"/>
      <c r="HF628" s="2"/>
      <c r="HG628" s="2"/>
      <c r="HH628" s="2"/>
      <c r="HI628" s="2"/>
      <c r="HJ628" s="2"/>
      <c r="HK628" s="2"/>
      <c r="HL628" s="2"/>
      <c r="HM628" s="2"/>
      <c r="HN628" s="2"/>
      <c r="HO628" s="2"/>
      <c r="HP628" s="2"/>
      <c r="HQ628" s="2"/>
      <c r="HR628" s="2"/>
      <c r="HS628" s="2"/>
      <c r="HT628" s="2"/>
      <c r="HU628" s="2"/>
      <c r="HV628" s="2"/>
      <c r="HW628" s="2"/>
      <c r="HX628" s="2"/>
      <c r="HY628" s="2"/>
      <c r="HZ628" s="2"/>
      <c r="IA628" s="2"/>
      <c r="IB628" s="2"/>
      <c r="IC628" s="2"/>
      <c r="ID628" s="2"/>
      <c r="IE628" s="2"/>
      <c r="IF628" s="2"/>
      <c r="IG628" s="2"/>
      <c r="IH628" s="2"/>
      <c r="II628" s="2"/>
      <c r="IJ628" s="2"/>
      <c r="IK628" s="2"/>
      <c r="IL628" s="2"/>
      <c r="IM628" s="2"/>
      <c r="IN628" s="2"/>
      <c r="IO628" s="2"/>
      <c r="IP628" s="2"/>
      <c r="IQ628" s="2"/>
    </row>
    <row r="629" spans="1:251" s="34" customFormat="1" ht="12.75" x14ac:dyDescent="0.2">
      <c r="A629" s="8"/>
      <c r="B629" s="7"/>
      <c r="C629" s="7"/>
      <c r="D629" s="7"/>
      <c r="E629" s="6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  <c r="DN629" s="2"/>
      <c r="DO629" s="2"/>
      <c r="DP629" s="2"/>
      <c r="DQ629" s="2"/>
      <c r="DR629" s="2"/>
      <c r="DS629" s="2"/>
      <c r="DT629" s="2"/>
      <c r="DU629" s="2"/>
      <c r="DV629" s="2"/>
      <c r="DW629" s="2"/>
      <c r="DX629" s="2"/>
      <c r="DY629" s="2"/>
      <c r="DZ629" s="2"/>
      <c r="EA629" s="2"/>
      <c r="EB629" s="2"/>
      <c r="EC629" s="2"/>
      <c r="ED629" s="2"/>
      <c r="EE629" s="2"/>
      <c r="EF629" s="2"/>
      <c r="EG629" s="2"/>
      <c r="EH629" s="2"/>
      <c r="EI629" s="2"/>
      <c r="EJ629" s="2"/>
      <c r="EK629" s="2"/>
      <c r="EL629" s="2"/>
      <c r="EM629" s="2"/>
      <c r="EN629" s="2"/>
      <c r="EO629" s="2"/>
      <c r="EP629" s="2"/>
      <c r="EQ629" s="2"/>
      <c r="ER629" s="2"/>
      <c r="ES629" s="2"/>
      <c r="ET629" s="2"/>
      <c r="EU629" s="2"/>
      <c r="EV629" s="2"/>
      <c r="EW629" s="2"/>
      <c r="EX629" s="2"/>
      <c r="EY629" s="2"/>
      <c r="EZ629" s="2"/>
      <c r="FA629" s="2"/>
      <c r="FB629" s="2"/>
      <c r="FC629" s="2"/>
      <c r="FD629" s="2"/>
      <c r="FE629" s="2"/>
      <c r="FF629" s="2"/>
      <c r="FG629" s="2"/>
      <c r="FH629" s="2"/>
      <c r="FI629" s="2"/>
      <c r="FJ629" s="2"/>
      <c r="FK629" s="2"/>
      <c r="FL629" s="2"/>
      <c r="FM629" s="2"/>
      <c r="FN629" s="2"/>
      <c r="FO629" s="2"/>
      <c r="FP629" s="2"/>
      <c r="FQ629" s="2"/>
      <c r="FR629" s="2"/>
      <c r="FS629" s="2"/>
      <c r="FT629" s="2"/>
      <c r="FU629" s="2"/>
      <c r="FV629" s="2"/>
      <c r="FW629" s="2"/>
      <c r="FX629" s="2"/>
      <c r="FY629" s="2"/>
      <c r="FZ629" s="2"/>
      <c r="GA629" s="2"/>
      <c r="GB629" s="2"/>
      <c r="GC629" s="2"/>
      <c r="GD629" s="2"/>
      <c r="GE629" s="2"/>
      <c r="GF629" s="2"/>
      <c r="GG629" s="2"/>
      <c r="GH629" s="2"/>
      <c r="GI629" s="2"/>
      <c r="GJ629" s="2"/>
      <c r="GK629" s="2"/>
      <c r="GL629" s="2"/>
      <c r="GM629" s="2"/>
      <c r="GN629" s="2"/>
      <c r="GO629" s="2"/>
      <c r="GP629" s="2"/>
      <c r="GQ629" s="2"/>
      <c r="GR629" s="2"/>
      <c r="GS629" s="2"/>
      <c r="GT629" s="2"/>
      <c r="GU629" s="2"/>
      <c r="GV629" s="2"/>
      <c r="GW629" s="2"/>
      <c r="GX629" s="2"/>
      <c r="GY629" s="2"/>
      <c r="GZ629" s="2"/>
      <c r="HA629" s="2"/>
      <c r="HB629" s="2"/>
      <c r="HC629" s="2"/>
      <c r="HD629" s="2"/>
      <c r="HE629" s="2"/>
      <c r="HF629" s="2"/>
      <c r="HG629" s="2"/>
      <c r="HH629" s="2"/>
      <c r="HI629" s="2"/>
      <c r="HJ629" s="2"/>
      <c r="HK629" s="2"/>
      <c r="HL629" s="2"/>
      <c r="HM629" s="2"/>
      <c r="HN629" s="2"/>
      <c r="HO629" s="2"/>
      <c r="HP629" s="2"/>
      <c r="HQ629" s="2"/>
      <c r="HR629" s="2"/>
      <c r="HS629" s="2"/>
      <c r="HT629" s="2"/>
      <c r="HU629" s="2"/>
      <c r="HV629" s="2"/>
      <c r="HW629" s="2"/>
      <c r="HX629" s="2"/>
      <c r="HY629" s="2"/>
      <c r="HZ629" s="2"/>
      <c r="IA629" s="2"/>
      <c r="IB629" s="2"/>
      <c r="IC629" s="2"/>
      <c r="ID629" s="2"/>
      <c r="IE629" s="2"/>
      <c r="IF629" s="2"/>
      <c r="IG629" s="2"/>
      <c r="IH629" s="2"/>
      <c r="II629" s="2"/>
      <c r="IJ629" s="2"/>
      <c r="IK629" s="2"/>
      <c r="IL629" s="2"/>
      <c r="IM629" s="2"/>
      <c r="IN629" s="2"/>
      <c r="IO629" s="2"/>
      <c r="IP629" s="2"/>
      <c r="IQ629" s="2"/>
    </row>
    <row r="630" spans="1:251" s="34" customFormat="1" ht="12.75" x14ac:dyDescent="0.2">
      <c r="A630" s="8"/>
      <c r="B630" s="7"/>
      <c r="C630" s="7"/>
      <c r="D630" s="7"/>
      <c r="E630" s="6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  <c r="DN630" s="2"/>
      <c r="DO630" s="2"/>
      <c r="DP630" s="2"/>
      <c r="DQ630" s="2"/>
      <c r="DR630" s="2"/>
      <c r="DS630" s="2"/>
      <c r="DT630" s="2"/>
      <c r="DU630" s="2"/>
      <c r="DV630" s="2"/>
      <c r="DW630" s="2"/>
      <c r="DX630" s="2"/>
      <c r="DY630" s="2"/>
      <c r="DZ630" s="2"/>
      <c r="EA630" s="2"/>
      <c r="EB630" s="2"/>
      <c r="EC630" s="2"/>
      <c r="ED630" s="2"/>
      <c r="EE630" s="2"/>
      <c r="EF630" s="2"/>
      <c r="EG630" s="2"/>
      <c r="EH630" s="2"/>
      <c r="EI630" s="2"/>
      <c r="EJ630" s="2"/>
      <c r="EK630" s="2"/>
      <c r="EL630" s="2"/>
      <c r="EM630" s="2"/>
      <c r="EN630" s="2"/>
      <c r="EO630" s="2"/>
      <c r="EP630" s="2"/>
      <c r="EQ630" s="2"/>
      <c r="ER630" s="2"/>
      <c r="ES630" s="2"/>
      <c r="ET630" s="2"/>
      <c r="EU630" s="2"/>
      <c r="EV630" s="2"/>
      <c r="EW630" s="2"/>
      <c r="EX630" s="2"/>
      <c r="EY630" s="2"/>
      <c r="EZ630" s="2"/>
      <c r="FA630" s="2"/>
      <c r="FB630" s="2"/>
      <c r="FC630" s="2"/>
      <c r="FD630" s="2"/>
      <c r="FE630" s="2"/>
      <c r="FF630" s="2"/>
      <c r="FG630" s="2"/>
      <c r="FH630" s="2"/>
      <c r="FI630" s="2"/>
      <c r="FJ630" s="2"/>
      <c r="FK630" s="2"/>
      <c r="FL630" s="2"/>
      <c r="FM630" s="2"/>
      <c r="FN630" s="2"/>
      <c r="FO630" s="2"/>
      <c r="FP630" s="2"/>
      <c r="FQ630" s="2"/>
      <c r="FR630" s="2"/>
      <c r="FS630" s="2"/>
      <c r="FT630" s="2"/>
      <c r="FU630" s="2"/>
      <c r="FV630" s="2"/>
      <c r="FW630" s="2"/>
      <c r="FX630" s="2"/>
      <c r="FY630" s="2"/>
      <c r="FZ630" s="2"/>
      <c r="GA630" s="2"/>
      <c r="GB630" s="2"/>
      <c r="GC630" s="2"/>
      <c r="GD630" s="2"/>
      <c r="GE630" s="2"/>
      <c r="GF630" s="2"/>
      <c r="GG630" s="2"/>
      <c r="GH630" s="2"/>
      <c r="GI630" s="2"/>
      <c r="GJ630" s="2"/>
      <c r="GK630" s="2"/>
      <c r="GL630" s="2"/>
      <c r="GM630" s="2"/>
      <c r="GN630" s="2"/>
      <c r="GO630" s="2"/>
      <c r="GP630" s="2"/>
      <c r="GQ630" s="2"/>
      <c r="GR630" s="2"/>
      <c r="GS630" s="2"/>
      <c r="GT630" s="2"/>
      <c r="GU630" s="2"/>
      <c r="GV630" s="2"/>
      <c r="GW630" s="2"/>
      <c r="GX630" s="2"/>
      <c r="GY630" s="2"/>
      <c r="GZ630" s="2"/>
      <c r="HA630" s="2"/>
      <c r="HB630" s="2"/>
      <c r="HC630" s="2"/>
      <c r="HD630" s="2"/>
      <c r="HE630" s="2"/>
      <c r="HF630" s="2"/>
      <c r="HG630" s="2"/>
      <c r="HH630" s="2"/>
      <c r="HI630" s="2"/>
      <c r="HJ630" s="2"/>
      <c r="HK630" s="2"/>
      <c r="HL630" s="2"/>
      <c r="HM630" s="2"/>
      <c r="HN630" s="2"/>
      <c r="HO630" s="2"/>
      <c r="HP630" s="2"/>
      <c r="HQ630" s="2"/>
      <c r="HR630" s="2"/>
      <c r="HS630" s="2"/>
      <c r="HT630" s="2"/>
      <c r="HU630" s="2"/>
      <c r="HV630" s="2"/>
      <c r="HW630" s="2"/>
      <c r="HX630" s="2"/>
      <c r="HY630" s="2"/>
      <c r="HZ630" s="2"/>
      <c r="IA630" s="2"/>
      <c r="IB630" s="2"/>
      <c r="IC630" s="2"/>
      <c r="ID630" s="2"/>
      <c r="IE630" s="2"/>
      <c r="IF630" s="2"/>
      <c r="IG630" s="2"/>
      <c r="IH630" s="2"/>
      <c r="II630" s="2"/>
      <c r="IJ630" s="2"/>
      <c r="IK630" s="2"/>
      <c r="IL630" s="2"/>
      <c r="IM630" s="2"/>
      <c r="IN630" s="2"/>
      <c r="IO630" s="2"/>
      <c r="IP630" s="2"/>
      <c r="IQ630" s="2"/>
    </row>
    <row r="631" spans="1:251" s="34" customFormat="1" ht="12.75" x14ac:dyDescent="0.2">
      <c r="A631" s="8"/>
      <c r="B631" s="7"/>
      <c r="C631" s="7"/>
      <c r="D631" s="7"/>
      <c r="E631" s="6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  <c r="DN631" s="2"/>
      <c r="DO631" s="2"/>
      <c r="DP631" s="2"/>
      <c r="DQ631" s="2"/>
      <c r="DR631" s="2"/>
      <c r="DS631" s="2"/>
      <c r="DT631" s="2"/>
      <c r="DU631" s="2"/>
      <c r="DV631" s="2"/>
      <c r="DW631" s="2"/>
      <c r="DX631" s="2"/>
      <c r="DY631" s="2"/>
      <c r="DZ631" s="2"/>
      <c r="EA631" s="2"/>
      <c r="EB631" s="2"/>
      <c r="EC631" s="2"/>
      <c r="ED631" s="2"/>
      <c r="EE631" s="2"/>
      <c r="EF631" s="2"/>
      <c r="EG631" s="2"/>
      <c r="EH631" s="2"/>
      <c r="EI631" s="2"/>
      <c r="EJ631" s="2"/>
      <c r="EK631" s="2"/>
      <c r="EL631" s="2"/>
      <c r="EM631" s="2"/>
      <c r="EN631" s="2"/>
      <c r="EO631" s="2"/>
      <c r="EP631" s="2"/>
      <c r="EQ631" s="2"/>
      <c r="ER631" s="2"/>
      <c r="ES631" s="2"/>
      <c r="ET631" s="2"/>
      <c r="EU631" s="2"/>
      <c r="EV631" s="2"/>
      <c r="EW631" s="2"/>
      <c r="EX631" s="2"/>
      <c r="EY631" s="2"/>
      <c r="EZ631" s="2"/>
      <c r="FA631" s="2"/>
      <c r="FB631" s="2"/>
      <c r="FC631" s="2"/>
      <c r="FD631" s="2"/>
      <c r="FE631" s="2"/>
      <c r="FF631" s="2"/>
      <c r="FG631" s="2"/>
      <c r="FH631" s="2"/>
      <c r="FI631" s="2"/>
      <c r="FJ631" s="2"/>
      <c r="FK631" s="2"/>
      <c r="FL631" s="2"/>
      <c r="FM631" s="2"/>
      <c r="FN631" s="2"/>
      <c r="FO631" s="2"/>
      <c r="FP631" s="2"/>
      <c r="FQ631" s="2"/>
      <c r="FR631" s="2"/>
      <c r="FS631" s="2"/>
      <c r="FT631" s="2"/>
      <c r="FU631" s="2"/>
      <c r="FV631" s="2"/>
      <c r="FW631" s="2"/>
      <c r="FX631" s="2"/>
      <c r="FY631" s="2"/>
      <c r="FZ631" s="2"/>
      <c r="GA631" s="2"/>
      <c r="GB631" s="2"/>
      <c r="GC631" s="2"/>
      <c r="GD631" s="2"/>
      <c r="GE631" s="2"/>
      <c r="GF631" s="2"/>
      <c r="GG631" s="2"/>
      <c r="GH631" s="2"/>
      <c r="GI631" s="2"/>
      <c r="GJ631" s="2"/>
      <c r="GK631" s="2"/>
      <c r="GL631" s="2"/>
      <c r="GM631" s="2"/>
      <c r="GN631" s="2"/>
      <c r="GO631" s="2"/>
      <c r="GP631" s="2"/>
      <c r="GQ631" s="2"/>
      <c r="GR631" s="2"/>
      <c r="GS631" s="2"/>
      <c r="GT631" s="2"/>
      <c r="GU631" s="2"/>
      <c r="GV631" s="2"/>
      <c r="GW631" s="2"/>
      <c r="GX631" s="2"/>
      <c r="GY631" s="2"/>
      <c r="GZ631" s="2"/>
      <c r="HA631" s="2"/>
      <c r="HB631" s="2"/>
      <c r="HC631" s="2"/>
      <c r="HD631" s="2"/>
      <c r="HE631" s="2"/>
      <c r="HF631" s="2"/>
      <c r="HG631" s="2"/>
      <c r="HH631" s="2"/>
      <c r="HI631" s="2"/>
      <c r="HJ631" s="2"/>
      <c r="HK631" s="2"/>
      <c r="HL631" s="2"/>
      <c r="HM631" s="2"/>
      <c r="HN631" s="2"/>
      <c r="HO631" s="2"/>
      <c r="HP631" s="2"/>
      <c r="HQ631" s="2"/>
      <c r="HR631" s="2"/>
      <c r="HS631" s="2"/>
      <c r="HT631" s="2"/>
      <c r="HU631" s="2"/>
      <c r="HV631" s="2"/>
      <c r="HW631" s="2"/>
      <c r="HX631" s="2"/>
      <c r="HY631" s="2"/>
      <c r="HZ631" s="2"/>
      <c r="IA631" s="2"/>
      <c r="IB631" s="2"/>
      <c r="IC631" s="2"/>
      <c r="ID631" s="2"/>
      <c r="IE631" s="2"/>
      <c r="IF631" s="2"/>
      <c r="IG631" s="2"/>
      <c r="IH631" s="2"/>
      <c r="II631" s="2"/>
      <c r="IJ631" s="2"/>
      <c r="IK631" s="2"/>
      <c r="IL631" s="2"/>
      <c r="IM631" s="2"/>
      <c r="IN631" s="2"/>
      <c r="IO631" s="2"/>
      <c r="IP631" s="2"/>
      <c r="IQ631" s="2"/>
    </row>
    <row r="632" spans="1:251" s="34" customFormat="1" ht="12.75" x14ac:dyDescent="0.2">
      <c r="A632" s="8"/>
      <c r="B632" s="7"/>
      <c r="C632" s="7"/>
      <c r="D632" s="7"/>
      <c r="E632" s="6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  <c r="DN632" s="2"/>
      <c r="DO632" s="2"/>
      <c r="DP632" s="2"/>
      <c r="DQ632" s="2"/>
      <c r="DR632" s="2"/>
      <c r="DS632" s="2"/>
      <c r="DT632" s="2"/>
      <c r="DU632" s="2"/>
      <c r="DV632" s="2"/>
      <c r="DW632" s="2"/>
      <c r="DX632" s="2"/>
      <c r="DY632" s="2"/>
      <c r="DZ632" s="2"/>
      <c r="EA632" s="2"/>
      <c r="EB632" s="2"/>
      <c r="EC632" s="2"/>
      <c r="ED632" s="2"/>
      <c r="EE632" s="2"/>
      <c r="EF632" s="2"/>
      <c r="EG632" s="2"/>
      <c r="EH632" s="2"/>
      <c r="EI632" s="2"/>
      <c r="EJ632" s="2"/>
      <c r="EK632" s="2"/>
      <c r="EL632" s="2"/>
      <c r="EM632" s="2"/>
      <c r="EN632" s="2"/>
      <c r="EO632" s="2"/>
      <c r="EP632" s="2"/>
      <c r="EQ632" s="2"/>
      <c r="ER632" s="2"/>
      <c r="ES632" s="2"/>
      <c r="ET632" s="2"/>
      <c r="EU632" s="2"/>
      <c r="EV632" s="2"/>
      <c r="EW632" s="2"/>
      <c r="EX632" s="2"/>
      <c r="EY632" s="2"/>
      <c r="EZ632" s="2"/>
      <c r="FA632" s="2"/>
      <c r="FB632" s="2"/>
      <c r="FC632" s="2"/>
      <c r="FD632" s="2"/>
      <c r="FE632" s="2"/>
      <c r="FF632" s="2"/>
      <c r="FG632" s="2"/>
      <c r="FH632" s="2"/>
      <c r="FI632" s="2"/>
      <c r="FJ632" s="2"/>
      <c r="FK632" s="2"/>
      <c r="FL632" s="2"/>
      <c r="FM632" s="2"/>
      <c r="FN632" s="2"/>
      <c r="FO632" s="2"/>
      <c r="FP632" s="2"/>
      <c r="FQ632" s="2"/>
      <c r="FR632" s="2"/>
      <c r="FS632" s="2"/>
      <c r="FT632" s="2"/>
      <c r="FU632" s="2"/>
      <c r="FV632" s="2"/>
      <c r="FW632" s="2"/>
      <c r="FX632" s="2"/>
      <c r="FY632" s="2"/>
      <c r="FZ632" s="2"/>
      <c r="GA632" s="2"/>
      <c r="GB632" s="2"/>
      <c r="GC632" s="2"/>
      <c r="GD632" s="2"/>
      <c r="GE632" s="2"/>
      <c r="GF632" s="2"/>
      <c r="GG632" s="2"/>
      <c r="GH632" s="2"/>
      <c r="GI632" s="2"/>
      <c r="GJ632" s="2"/>
      <c r="GK632" s="2"/>
      <c r="GL632" s="2"/>
      <c r="GM632" s="2"/>
      <c r="GN632" s="2"/>
      <c r="GO632" s="2"/>
      <c r="GP632" s="2"/>
      <c r="GQ632" s="2"/>
      <c r="GR632" s="2"/>
      <c r="GS632" s="2"/>
      <c r="GT632" s="2"/>
      <c r="GU632" s="2"/>
      <c r="GV632" s="2"/>
      <c r="GW632" s="2"/>
      <c r="GX632" s="2"/>
      <c r="GY632" s="2"/>
      <c r="GZ632" s="2"/>
      <c r="HA632" s="2"/>
      <c r="HB632" s="2"/>
      <c r="HC632" s="2"/>
      <c r="HD632" s="2"/>
      <c r="HE632" s="2"/>
      <c r="HF632" s="2"/>
      <c r="HG632" s="2"/>
      <c r="HH632" s="2"/>
      <c r="HI632" s="2"/>
      <c r="HJ632" s="2"/>
      <c r="HK632" s="2"/>
      <c r="HL632" s="2"/>
      <c r="HM632" s="2"/>
      <c r="HN632" s="2"/>
      <c r="HO632" s="2"/>
      <c r="HP632" s="2"/>
      <c r="HQ632" s="2"/>
      <c r="HR632" s="2"/>
      <c r="HS632" s="2"/>
      <c r="HT632" s="2"/>
      <c r="HU632" s="2"/>
      <c r="HV632" s="2"/>
      <c r="HW632" s="2"/>
      <c r="HX632" s="2"/>
      <c r="HY632" s="2"/>
      <c r="HZ632" s="2"/>
      <c r="IA632" s="2"/>
      <c r="IB632" s="2"/>
      <c r="IC632" s="2"/>
      <c r="ID632" s="2"/>
      <c r="IE632" s="2"/>
      <c r="IF632" s="2"/>
      <c r="IG632" s="2"/>
      <c r="IH632" s="2"/>
      <c r="II632" s="2"/>
      <c r="IJ632" s="2"/>
      <c r="IK632" s="2"/>
      <c r="IL632" s="2"/>
      <c r="IM632" s="2"/>
      <c r="IN632" s="2"/>
      <c r="IO632" s="2"/>
      <c r="IP632" s="2"/>
      <c r="IQ632" s="2"/>
    </row>
    <row r="633" spans="1:251" s="34" customFormat="1" ht="12.75" x14ac:dyDescent="0.2">
      <c r="A633" s="8"/>
      <c r="B633" s="7"/>
      <c r="C633" s="7"/>
      <c r="D633" s="7"/>
      <c r="E633" s="6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  <c r="DN633" s="2"/>
      <c r="DO633" s="2"/>
      <c r="DP633" s="2"/>
      <c r="DQ633" s="2"/>
      <c r="DR633" s="2"/>
      <c r="DS633" s="2"/>
      <c r="DT633" s="2"/>
      <c r="DU633" s="2"/>
      <c r="DV633" s="2"/>
      <c r="DW633" s="2"/>
      <c r="DX633" s="2"/>
      <c r="DY633" s="2"/>
      <c r="DZ633" s="2"/>
      <c r="EA633" s="2"/>
      <c r="EB633" s="2"/>
      <c r="EC633" s="2"/>
      <c r="ED633" s="2"/>
      <c r="EE633" s="2"/>
      <c r="EF633" s="2"/>
      <c r="EG633" s="2"/>
      <c r="EH633" s="2"/>
      <c r="EI633" s="2"/>
      <c r="EJ633" s="2"/>
      <c r="EK633" s="2"/>
      <c r="EL633" s="2"/>
      <c r="EM633" s="2"/>
      <c r="EN633" s="2"/>
      <c r="EO633" s="2"/>
      <c r="EP633" s="2"/>
      <c r="EQ633" s="2"/>
      <c r="ER633" s="2"/>
      <c r="ES633" s="2"/>
      <c r="ET633" s="2"/>
      <c r="EU633" s="2"/>
      <c r="EV633" s="2"/>
      <c r="EW633" s="2"/>
      <c r="EX633" s="2"/>
      <c r="EY633" s="2"/>
      <c r="EZ633" s="2"/>
      <c r="FA633" s="2"/>
      <c r="FB633" s="2"/>
      <c r="FC633" s="2"/>
      <c r="FD633" s="2"/>
      <c r="FE633" s="2"/>
      <c r="FF633" s="2"/>
      <c r="FG633" s="2"/>
      <c r="FH633" s="2"/>
      <c r="FI633" s="2"/>
      <c r="FJ633" s="2"/>
      <c r="FK633" s="2"/>
      <c r="FL633" s="2"/>
      <c r="FM633" s="2"/>
      <c r="FN633" s="2"/>
      <c r="FO633" s="2"/>
      <c r="FP633" s="2"/>
      <c r="FQ633" s="2"/>
      <c r="FR633" s="2"/>
      <c r="FS633" s="2"/>
      <c r="FT633" s="2"/>
      <c r="FU633" s="2"/>
      <c r="FV633" s="2"/>
      <c r="FW633" s="2"/>
      <c r="FX633" s="2"/>
      <c r="FY633" s="2"/>
      <c r="FZ633" s="2"/>
      <c r="GA633" s="2"/>
      <c r="GB633" s="2"/>
      <c r="GC633" s="2"/>
      <c r="GD633" s="2"/>
      <c r="GE633" s="2"/>
      <c r="GF633" s="2"/>
      <c r="GG633" s="2"/>
      <c r="GH633" s="2"/>
      <c r="GI633" s="2"/>
      <c r="GJ633" s="2"/>
      <c r="GK633" s="2"/>
      <c r="GL633" s="2"/>
      <c r="GM633" s="2"/>
      <c r="GN633" s="2"/>
      <c r="GO633" s="2"/>
      <c r="GP633" s="2"/>
      <c r="GQ633" s="2"/>
      <c r="GR633" s="2"/>
      <c r="GS633" s="2"/>
      <c r="GT633" s="2"/>
      <c r="GU633" s="2"/>
      <c r="GV633" s="2"/>
      <c r="GW633" s="2"/>
      <c r="GX633" s="2"/>
      <c r="GY633" s="2"/>
      <c r="GZ633" s="2"/>
      <c r="HA633" s="2"/>
      <c r="HB633" s="2"/>
      <c r="HC633" s="2"/>
      <c r="HD633" s="2"/>
      <c r="HE633" s="2"/>
      <c r="HF633" s="2"/>
      <c r="HG633" s="2"/>
      <c r="HH633" s="2"/>
      <c r="HI633" s="2"/>
      <c r="HJ633" s="2"/>
      <c r="HK633" s="2"/>
      <c r="HL633" s="2"/>
      <c r="HM633" s="2"/>
      <c r="HN633" s="2"/>
      <c r="HO633" s="2"/>
      <c r="HP633" s="2"/>
      <c r="HQ633" s="2"/>
      <c r="HR633" s="2"/>
      <c r="HS633" s="2"/>
      <c r="HT633" s="2"/>
      <c r="HU633" s="2"/>
      <c r="HV633" s="2"/>
      <c r="HW633" s="2"/>
      <c r="HX633" s="2"/>
      <c r="HY633" s="2"/>
      <c r="HZ633" s="2"/>
      <c r="IA633" s="2"/>
      <c r="IB633" s="2"/>
      <c r="IC633" s="2"/>
      <c r="ID633" s="2"/>
      <c r="IE633" s="2"/>
      <c r="IF633" s="2"/>
      <c r="IG633" s="2"/>
      <c r="IH633" s="2"/>
      <c r="II633" s="2"/>
      <c r="IJ633" s="2"/>
      <c r="IK633" s="2"/>
      <c r="IL633" s="2"/>
      <c r="IM633" s="2"/>
      <c r="IN633" s="2"/>
      <c r="IO633" s="2"/>
      <c r="IP633" s="2"/>
      <c r="IQ633" s="2"/>
    </row>
    <row r="634" spans="1:251" s="34" customFormat="1" ht="12.75" x14ac:dyDescent="0.2">
      <c r="A634" s="8"/>
      <c r="B634" s="7"/>
      <c r="C634" s="7"/>
      <c r="D634" s="7"/>
      <c r="E634" s="6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  <c r="DN634" s="2"/>
      <c r="DO634" s="2"/>
      <c r="DP634" s="2"/>
      <c r="DQ634" s="2"/>
      <c r="DR634" s="2"/>
      <c r="DS634" s="2"/>
      <c r="DT634" s="2"/>
      <c r="DU634" s="2"/>
      <c r="DV634" s="2"/>
      <c r="DW634" s="2"/>
      <c r="DX634" s="2"/>
      <c r="DY634" s="2"/>
      <c r="DZ634" s="2"/>
      <c r="EA634" s="2"/>
      <c r="EB634" s="2"/>
      <c r="EC634" s="2"/>
      <c r="ED634" s="2"/>
      <c r="EE634" s="2"/>
      <c r="EF634" s="2"/>
      <c r="EG634" s="2"/>
      <c r="EH634" s="2"/>
      <c r="EI634" s="2"/>
      <c r="EJ634" s="2"/>
      <c r="EK634" s="2"/>
      <c r="EL634" s="2"/>
      <c r="EM634" s="2"/>
      <c r="EN634" s="2"/>
      <c r="EO634" s="2"/>
      <c r="EP634" s="2"/>
      <c r="EQ634" s="2"/>
      <c r="ER634" s="2"/>
      <c r="ES634" s="2"/>
      <c r="ET634" s="2"/>
      <c r="EU634" s="2"/>
      <c r="EV634" s="2"/>
      <c r="EW634" s="2"/>
      <c r="EX634" s="2"/>
      <c r="EY634" s="2"/>
      <c r="EZ634" s="2"/>
      <c r="FA634" s="2"/>
      <c r="FB634" s="2"/>
      <c r="FC634" s="2"/>
      <c r="FD634" s="2"/>
      <c r="FE634" s="2"/>
      <c r="FF634" s="2"/>
      <c r="FG634" s="2"/>
      <c r="FH634" s="2"/>
      <c r="FI634" s="2"/>
      <c r="FJ634" s="2"/>
      <c r="FK634" s="2"/>
      <c r="FL634" s="2"/>
      <c r="FM634" s="2"/>
      <c r="FN634" s="2"/>
      <c r="FO634" s="2"/>
      <c r="FP634" s="2"/>
      <c r="FQ634" s="2"/>
      <c r="FR634" s="2"/>
      <c r="FS634" s="2"/>
      <c r="FT634" s="2"/>
      <c r="FU634" s="2"/>
      <c r="FV634" s="2"/>
      <c r="FW634" s="2"/>
      <c r="FX634" s="2"/>
      <c r="FY634" s="2"/>
      <c r="FZ634" s="2"/>
      <c r="GA634" s="2"/>
      <c r="GB634" s="2"/>
      <c r="GC634" s="2"/>
      <c r="GD634" s="2"/>
      <c r="GE634" s="2"/>
      <c r="GF634" s="2"/>
      <c r="GG634" s="2"/>
      <c r="GH634" s="2"/>
      <c r="GI634" s="2"/>
      <c r="GJ634" s="2"/>
      <c r="GK634" s="2"/>
      <c r="GL634" s="2"/>
      <c r="GM634" s="2"/>
      <c r="GN634" s="2"/>
      <c r="GO634" s="2"/>
      <c r="GP634" s="2"/>
      <c r="GQ634" s="2"/>
      <c r="GR634" s="2"/>
      <c r="GS634" s="2"/>
      <c r="GT634" s="2"/>
      <c r="GU634" s="2"/>
      <c r="GV634" s="2"/>
      <c r="GW634" s="2"/>
      <c r="GX634" s="2"/>
      <c r="GY634" s="2"/>
      <c r="GZ634" s="2"/>
      <c r="HA634" s="2"/>
      <c r="HB634" s="2"/>
      <c r="HC634" s="2"/>
      <c r="HD634" s="2"/>
      <c r="HE634" s="2"/>
      <c r="HF634" s="2"/>
      <c r="HG634" s="2"/>
      <c r="HH634" s="2"/>
      <c r="HI634" s="2"/>
      <c r="HJ634" s="2"/>
      <c r="HK634" s="2"/>
      <c r="HL634" s="2"/>
      <c r="HM634" s="2"/>
      <c r="HN634" s="2"/>
      <c r="HO634" s="2"/>
      <c r="HP634" s="2"/>
      <c r="HQ634" s="2"/>
      <c r="HR634" s="2"/>
      <c r="HS634" s="2"/>
      <c r="HT634" s="2"/>
      <c r="HU634" s="2"/>
      <c r="HV634" s="2"/>
      <c r="HW634" s="2"/>
      <c r="HX634" s="2"/>
      <c r="HY634" s="2"/>
      <c r="HZ634" s="2"/>
      <c r="IA634" s="2"/>
      <c r="IB634" s="2"/>
      <c r="IC634" s="2"/>
      <c r="ID634" s="2"/>
      <c r="IE634" s="2"/>
      <c r="IF634" s="2"/>
      <c r="IG634" s="2"/>
      <c r="IH634" s="2"/>
      <c r="II634" s="2"/>
      <c r="IJ634" s="2"/>
      <c r="IK634" s="2"/>
      <c r="IL634" s="2"/>
      <c r="IM634" s="2"/>
      <c r="IN634" s="2"/>
      <c r="IO634" s="2"/>
      <c r="IP634" s="2"/>
      <c r="IQ634" s="2"/>
    </row>
    <row r="635" spans="1:251" s="34" customFormat="1" ht="12.75" x14ac:dyDescent="0.2">
      <c r="A635" s="8"/>
      <c r="B635" s="7"/>
      <c r="C635" s="7"/>
      <c r="D635" s="7"/>
      <c r="E635" s="6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  <c r="DN635" s="2"/>
      <c r="DO635" s="2"/>
      <c r="DP635" s="2"/>
      <c r="DQ635" s="2"/>
      <c r="DR635" s="2"/>
      <c r="DS635" s="2"/>
      <c r="DT635" s="2"/>
      <c r="DU635" s="2"/>
      <c r="DV635" s="2"/>
      <c r="DW635" s="2"/>
      <c r="DX635" s="2"/>
      <c r="DY635" s="2"/>
      <c r="DZ635" s="2"/>
      <c r="EA635" s="2"/>
      <c r="EB635" s="2"/>
      <c r="EC635" s="2"/>
      <c r="ED635" s="2"/>
      <c r="EE635" s="2"/>
      <c r="EF635" s="2"/>
      <c r="EG635" s="2"/>
      <c r="EH635" s="2"/>
      <c r="EI635" s="2"/>
      <c r="EJ635" s="2"/>
      <c r="EK635" s="2"/>
      <c r="EL635" s="2"/>
      <c r="EM635" s="2"/>
      <c r="EN635" s="2"/>
      <c r="EO635" s="2"/>
      <c r="EP635" s="2"/>
      <c r="EQ635" s="2"/>
      <c r="ER635" s="2"/>
      <c r="ES635" s="2"/>
      <c r="ET635" s="2"/>
      <c r="EU635" s="2"/>
      <c r="EV635" s="2"/>
      <c r="EW635" s="2"/>
      <c r="EX635" s="2"/>
      <c r="EY635" s="2"/>
      <c r="EZ635" s="2"/>
      <c r="FA635" s="2"/>
      <c r="FB635" s="2"/>
      <c r="FC635" s="2"/>
      <c r="FD635" s="2"/>
      <c r="FE635" s="2"/>
      <c r="FF635" s="2"/>
      <c r="FG635" s="2"/>
      <c r="FH635" s="2"/>
      <c r="FI635" s="2"/>
      <c r="FJ635" s="2"/>
      <c r="FK635" s="2"/>
      <c r="FL635" s="2"/>
      <c r="FM635" s="2"/>
      <c r="FN635" s="2"/>
      <c r="FO635" s="2"/>
      <c r="FP635" s="2"/>
      <c r="FQ635" s="2"/>
      <c r="FR635" s="2"/>
      <c r="FS635" s="2"/>
      <c r="FT635" s="2"/>
      <c r="FU635" s="2"/>
      <c r="FV635" s="2"/>
      <c r="FW635" s="2"/>
      <c r="FX635" s="2"/>
      <c r="FY635" s="2"/>
      <c r="FZ635" s="2"/>
      <c r="GA635" s="2"/>
      <c r="GB635" s="2"/>
      <c r="GC635" s="2"/>
      <c r="GD635" s="2"/>
      <c r="GE635" s="2"/>
      <c r="GF635" s="2"/>
      <c r="GG635" s="2"/>
      <c r="GH635" s="2"/>
      <c r="GI635" s="2"/>
      <c r="GJ635" s="2"/>
      <c r="GK635" s="2"/>
      <c r="GL635" s="2"/>
      <c r="GM635" s="2"/>
      <c r="GN635" s="2"/>
      <c r="GO635" s="2"/>
      <c r="GP635" s="2"/>
      <c r="GQ635" s="2"/>
      <c r="GR635" s="2"/>
      <c r="GS635" s="2"/>
      <c r="GT635" s="2"/>
      <c r="GU635" s="2"/>
      <c r="GV635" s="2"/>
      <c r="GW635" s="2"/>
      <c r="GX635" s="2"/>
      <c r="GY635" s="2"/>
      <c r="GZ635" s="2"/>
      <c r="HA635" s="2"/>
      <c r="HB635" s="2"/>
      <c r="HC635" s="2"/>
      <c r="HD635" s="2"/>
      <c r="HE635" s="2"/>
      <c r="HF635" s="2"/>
      <c r="HG635" s="2"/>
      <c r="HH635" s="2"/>
      <c r="HI635" s="2"/>
      <c r="HJ635" s="2"/>
      <c r="HK635" s="2"/>
      <c r="HL635" s="2"/>
      <c r="HM635" s="2"/>
      <c r="HN635" s="2"/>
      <c r="HO635" s="2"/>
      <c r="HP635" s="2"/>
      <c r="HQ635" s="2"/>
      <c r="HR635" s="2"/>
      <c r="HS635" s="2"/>
      <c r="HT635" s="2"/>
      <c r="HU635" s="2"/>
      <c r="HV635" s="2"/>
      <c r="HW635" s="2"/>
      <c r="HX635" s="2"/>
      <c r="HY635" s="2"/>
      <c r="HZ635" s="2"/>
      <c r="IA635" s="2"/>
      <c r="IB635" s="2"/>
      <c r="IC635" s="2"/>
      <c r="ID635" s="2"/>
      <c r="IE635" s="2"/>
      <c r="IF635" s="2"/>
      <c r="IG635" s="2"/>
      <c r="IH635" s="2"/>
      <c r="II635" s="2"/>
      <c r="IJ635" s="2"/>
      <c r="IK635" s="2"/>
      <c r="IL635" s="2"/>
      <c r="IM635" s="2"/>
      <c r="IN635" s="2"/>
      <c r="IO635" s="2"/>
      <c r="IP635" s="2"/>
      <c r="IQ635" s="2"/>
    </row>
    <row r="636" spans="1:251" s="34" customFormat="1" ht="12.75" x14ac:dyDescent="0.2">
      <c r="A636" s="8"/>
      <c r="B636" s="7"/>
      <c r="C636" s="7"/>
      <c r="D636" s="7"/>
      <c r="E636" s="6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  <c r="DN636" s="2"/>
      <c r="DO636" s="2"/>
      <c r="DP636" s="2"/>
      <c r="DQ636" s="2"/>
      <c r="DR636" s="2"/>
      <c r="DS636" s="2"/>
      <c r="DT636" s="2"/>
      <c r="DU636" s="2"/>
      <c r="DV636" s="2"/>
      <c r="DW636" s="2"/>
      <c r="DX636" s="2"/>
      <c r="DY636" s="2"/>
      <c r="DZ636" s="2"/>
      <c r="EA636" s="2"/>
      <c r="EB636" s="2"/>
      <c r="EC636" s="2"/>
      <c r="ED636" s="2"/>
      <c r="EE636" s="2"/>
      <c r="EF636" s="2"/>
      <c r="EG636" s="2"/>
      <c r="EH636" s="2"/>
      <c r="EI636" s="2"/>
      <c r="EJ636" s="2"/>
      <c r="EK636" s="2"/>
      <c r="EL636" s="2"/>
      <c r="EM636" s="2"/>
      <c r="EN636" s="2"/>
      <c r="EO636" s="2"/>
      <c r="EP636" s="2"/>
      <c r="EQ636" s="2"/>
      <c r="ER636" s="2"/>
      <c r="ES636" s="2"/>
      <c r="ET636" s="2"/>
      <c r="EU636" s="2"/>
      <c r="EV636" s="2"/>
      <c r="EW636" s="2"/>
      <c r="EX636" s="2"/>
      <c r="EY636" s="2"/>
      <c r="EZ636" s="2"/>
      <c r="FA636" s="2"/>
      <c r="FB636" s="2"/>
      <c r="FC636" s="2"/>
      <c r="FD636" s="2"/>
      <c r="FE636" s="2"/>
      <c r="FF636" s="2"/>
      <c r="FG636" s="2"/>
      <c r="FH636" s="2"/>
      <c r="FI636" s="2"/>
      <c r="FJ636" s="2"/>
      <c r="FK636" s="2"/>
      <c r="FL636" s="2"/>
      <c r="FM636" s="2"/>
      <c r="FN636" s="2"/>
      <c r="FO636" s="2"/>
      <c r="FP636" s="2"/>
      <c r="FQ636" s="2"/>
      <c r="FR636" s="2"/>
      <c r="FS636" s="2"/>
      <c r="FT636" s="2"/>
      <c r="FU636" s="2"/>
      <c r="FV636" s="2"/>
      <c r="FW636" s="2"/>
      <c r="FX636" s="2"/>
      <c r="FY636" s="2"/>
      <c r="FZ636" s="2"/>
      <c r="GA636" s="2"/>
      <c r="GB636" s="2"/>
      <c r="GC636" s="2"/>
      <c r="GD636" s="2"/>
      <c r="GE636" s="2"/>
      <c r="GF636" s="2"/>
      <c r="GG636" s="2"/>
      <c r="GH636" s="2"/>
      <c r="GI636" s="2"/>
      <c r="GJ636" s="2"/>
      <c r="GK636" s="2"/>
      <c r="GL636" s="2"/>
      <c r="GM636" s="2"/>
      <c r="GN636" s="2"/>
      <c r="GO636" s="2"/>
      <c r="GP636" s="2"/>
      <c r="GQ636" s="2"/>
      <c r="GR636" s="2"/>
      <c r="GS636" s="2"/>
      <c r="GT636" s="2"/>
      <c r="GU636" s="2"/>
      <c r="GV636" s="2"/>
      <c r="GW636" s="2"/>
      <c r="GX636" s="2"/>
      <c r="GY636" s="2"/>
      <c r="GZ636" s="2"/>
      <c r="HA636" s="2"/>
      <c r="HB636" s="2"/>
      <c r="HC636" s="2"/>
      <c r="HD636" s="2"/>
      <c r="HE636" s="2"/>
      <c r="HF636" s="2"/>
      <c r="HG636" s="2"/>
      <c r="HH636" s="2"/>
      <c r="HI636" s="2"/>
      <c r="HJ636" s="2"/>
      <c r="HK636" s="2"/>
      <c r="HL636" s="2"/>
      <c r="HM636" s="2"/>
      <c r="HN636" s="2"/>
      <c r="HO636" s="2"/>
      <c r="HP636" s="2"/>
      <c r="HQ636" s="2"/>
      <c r="HR636" s="2"/>
      <c r="HS636" s="2"/>
      <c r="HT636" s="2"/>
      <c r="HU636" s="2"/>
      <c r="HV636" s="2"/>
      <c r="HW636" s="2"/>
      <c r="HX636" s="2"/>
      <c r="HY636" s="2"/>
      <c r="HZ636" s="2"/>
      <c r="IA636" s="2"/>
      <c r="IB636" s="2"/>
      <c r="IC636" s="2"/>
      <c r="ID636" s="2"/>
      <c r="IE636" s="2"/>
      <c r="IF636" s="2"/>
      <c r="IG636" s="2"/>
      <c r="IH636" s="2"/>
      <c r="II636" s="2"/>
      <c r="IJ636" s="2"/>
      <c r="IK636" s="2"/>
      <c r="IL636" s="2"/>
      <c r="IM636" s="2"/>
      <c r="IN636" s="2"/>
      <c r="IO636" s="2"/>
      <c r="IP636" s="2"/>
      <c r="IQ636" s="2"/>
    </row>
    <row r="637" spans="1:251" s="34" customFormat="1" ht="12.75" x14ac:dyDescent="0.2">
      <c r="A637" s="8"/>
      <c r="B637" s="7"/>
      <c r="C637" s="7"/>
      <c r="D637" s="7"/>
      <c r="E637" s="6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  <c r="DN637" s="2"/>
      <c r="DO637" s="2"/>
      <c r="DP637" s="2"/>
      <c r="DQ637" s="2"/>
      <c r="DR637" s="2"/>
      <c r="DS637" s="2"/>
      <c r="DT637" s="2"/>
      <c r="DU637" s="2"/>
      <c r="DV637" s="2"/>
      <c r="DW637" s="2"/>
      <c r="DX637" s="2"/>
      <c r="DY637" s="2"/>
      <c r="DZ637" s="2"/>
      <c r="EA637" s="2"/>
      <c r="EB637" s="2"/>
      <c r="EC637" s="2"/>
      <c r="ED637" s="2"/>
      <c r="EE637" s="2"/>
      <c r="EF637" s="2"/>
      <c r="EG637" s="2"/>
      <c r="EH637" s="2"/>
      <c r="EI637" s="2"/>
      <c r="EJ637" s="2"/>
      <c r="EK637" s="2"/>
      <c r="EL637" s="2"/>
      <c r="EM637" s="2"/>
      <c r="EN637" s="2"/>
      <c r="EO637" s="2"/>
      <c r="EP637" s="2"/>
      <c r="EQ637" s="2"/>
      <c r="ER637" s="2"/>
      <c r="ES637" s="2"/>
      <c r="ET637" s="2"/>
      <c r="EU637" s="2"/>
      <c r="EV637" s="2"/>
      <c r="EW637" s="2"/>
      <c r="EX637" s="2"/>
      <c r="EY637" s="2"/>
      <c r="EZ637" s="2"/>
      <c r="FA637" s="2"/>
      <c r="FB637" s="2"/>
      <c r="FC637" s="2"/>
      <c r="FD637" s="2"/>
      <c r="FE637" s="2"/>
      <c r="FF637" s="2"/>
      <c r="FG637" s="2"/>
      <c r="FH637" s="2"/>
      <c r="FI637" s="2"/>
      <c r="FJ637" s="2"/>
      <c r="FK637" s="2"/>
      <c r="FL637" s="2"/>
      <c r="FM637" s="2"/>
      <c r="FN637" s="2"/>
      <c r="FO637" s="2"/>
      <c r="FP637" s="2"/>
      <c r="FQ637" s="2"/>
      <c r="FR637" s="2"/>
      <c r="FS637" s="2"/>
      <c r="FT637" s="2"/>
      <c r="FU637" s="2"/>
      <c r="FV637" s="2"/>
      <c r="FW637" s="2"/>
      <c r="FX637" s="2"/>
      <c r="FY637" s="2"/>
      <c r="FZ637" s="2"/>
      <c r="GA637" s="2"/>
      <c r="GB637" s="2"/>
      <c r="GC637" s="2"/>
      <c r="GD637" s="2"/>
      <c r="GE637" s="2"/>
      <c r="GF637" s="2"/>
      <c r="GG637" s="2"/>
      <c r="GH637" s="2"/>
      <c r="GI637" s="2"/>
      <c r="GJ637" s="2"/>
      <c r="GK637" s="2"/>
      <c r="GL637" s="2"/>
      <c r="GM637" s="2"/>
      <c r="GN637" s="2"/>
      <c r="GO637" s="2"/>
      <c r="GP637" s="2"/>
      <c r="GQ637" s="2"/>
      <c r="GR637" s="2"/>
      <c r="GS637" s="2"/>
      <c r="GT637" s="2"/>
      <c r="GU637" s="2"/>
      <c r="GV637" s="2"/>
      <c r="GW637" s="2"/>
      <c r="GX637" s="2"/>
      <c r="GY637" s="2"/>
      <c r="GZ637" s="2"/>
      <c r="HA637" s="2"/>
      <c r="HB637" s="2"/>
      <c r="HC637" s="2"/>
      <c r="HD637" s="2"/>
      <c r="HE637" s="2"/>
      <c r="HF637" s="2"/>
      <c r="HG637" s="2"/>
      <c r="HH637" s="2"/>
      <c r="HI637" s="2"/>
      <c r="HJ637" s="2"/>
      <c r="HK637" s="2"/>
      <c r="HL637" s="2"/>
      <c r="HM637" s="2"/>
      <c r="HN637" s="2"/>
      <c r="HO637" s="2"/>
      <c r="HP637" s="2"/>
      <c r="HQ637" s="2"/>
      <c r="HR637" s="2"/>
      <c r="HS637" s="2"/>
      <c r="HT637" s="2"/>
      <c r="HU637" s="2"/>
      <c r="HV637" s="2"/>
      <c r="HW637" s="2"/>
      <c r="HX637" s="2"/>
      <c r="HY637" s="2"/>
      <c r="HZ637" s="2"/>
      <c r="IA637" s="2"/>
      <c r="IB637" s="2"/>
      <c r="IC637" s="2"/>
      <c r="ID637" s="2"/>
      <c r="IE637" s="2"/>
      <c r="IF637" s="2"/>
      <c r="IG637" s="2"/>
      <c r="IH637" s="2"/>
      <c r="II637" s="2"/>
      <c r="IJ637" s="2"/>
      <c r="IK637" s="2"/>
      <c r="IL637" s="2"/>
      <c r="IM637" s="2"/>
      <c r="IN637" s="2"/>
      <c r="IO637" s="2"/>
      <c r="IP637" s="2"/>
      <c r="IQ637" s="2"/>
    </row>
    <row r="638" spans="1:251" s="34" customFormat="1" ht="12.75" x14ac:dyDescent="0.2">
      <c r="A638" s="8"/>
      <c r="B638" s="7"/>
      <c r="C638" s="7"/>
      <c r="D638" s="7"/>
      <c r="E638" s="6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  <c r="DN638" s="2"/>
      <c r="DO638" s="2"/>
      <c r="DP638" s="2"/>
      <c r="DQ638" s="2"/>
      <c r="DR638" s="2"/>
      <c r="DS638" s="2"/>
      <c r="DT638" s="2"/>
      <c r="DU638" s="2"/>
      <c r="DV638" s="2"/>
      <c r="DW638" s="2"/>
      <c r="DX638" s="2"/>
      <c r="DY638" s="2"/>
      <c r="DZ638" s="2"/>
      <c r="EA638" s="2"/>
      <c r="EB638" s="2"/>
      <c r="EC638" s="2"/>
      <c r="ED638" s="2"/>
      <c r="EE638" s="2"/>
      <c r="EF638" s="2"/>
      <c r="EG638" s="2"/>
      <c r="EH638" s="2"/>
      <c r="EI638" s="2"/>
      <c r="EJ638" s="2"/>
      <c r="EK638" s="2"/>
      <c r="EL638" s="2"/>
      <c r="EM638" s="2"/>
      <c r="EN638" s="2"/>
      <c r="EO638" s="2"/>
      <c r="EP638" s="2"/>
      <c r="EQ638" s="2"/>
      <c r="ER638" s="2"/>
      <c r="ES638" s="2"/>
      <c r="ET638" s="2"/>
      <c r="EU638" s="2"/>
      <c r="EV638" s="2"/>
      <c r="EW638" s="2"/>
      <c r="EX638" s="2"/>
      <c r="EY638" s="2"/>
      <c r="EZ638" s="2"/>
      <c r="FA638" s="2"/>
      <c r="FB638" s="2"/>
      <c r="FC638" s="2"/>
      <c r="FD638" s="2"/>
      <c r="FE638" s="2"/>
      <c r="FF638" s="2"/>
      <c r="FG638" s="2"/>
      <c r="FH638" s="2"/>
      <c r="FI638" s="2"/>
      <c r="FJ638" s="2"/>
      <c r="FK638" s="2"/>
      <c r="FL638" s="2"/>
      <c r="FM638" s="2"/>
      <c r="FN638" s="2"/>
      <c r="FO638" s="2"/>
      <c r="FP638" s="2"/>
      <c r="FQ638" s="2"/>
      <c r="FR638" s="2"/>
      <c r="FS638" s="2"/>
      <c r="FT638" s="2"/>
      <c r="FU638" s="2"/>
      <c r="FV638" s="2"/>
      <c r="FW638" s="2"/>
      <c r="FX638" s="2"/>
      <c r="FY638" s="2"/>
      <c r="FZ638" s="2"/>
      <c r="GA638" s="2"/>
      <c r="GB638" s="2"/>
      <c r="GC638" s="2"/>
      <c r="GD638" s="2"/>
      <c r="GE638" s="2"/>
      <c r="GF638" s="2"/>
      <c r="GG638" s="2"/>
      <c r="GH638" s="2"/>
      <c r="GI638" s="2"/>
      <c r="GJ638" s="2"/>
      <c r="GK638" s="2"/>
      <c r="GL638" s="2"/>
      <c r="GM638" s="2"/>
      <c r="GN638" s="2"/>
      <c r="GO638" s="2"/>
      <c r="GP638" s="2"/>
      <c r="GQ638" s="2"/>
      <c r="GR638" s="2"/>
      <c r="GS638" s="2"/>
      <c r="GT638" s="2"/>
      <c r="GU638" s="2"/>
      <c r="GV638" s="2"/>
      <c r="GW638" s="2"/>
      <c r="GX638" s="2"/>
      <c r="GY638" s="2"/>
      <c r="GZ638" s="2"/>
      <c r="HA638" s="2"/>
      <c r="HB638" s="2"/>
      <c r="HC638" s="2"/>
      <c r="HD638" s="2"/>
      <c r="HE638" s="2"/>
      <c r="HF638" s="2"/>
      <c r="HG638" s="2"/>
      <c r="HH638" s="2"/>
      <c r="HI638" s="2"/>
      <c r="HJ638" s="2"/>
      <c r="HK638" s="2"/>
      <c r="HL638" s="2"/>
      <c r="HM638" s="2"/>
      <c r="HN638" s="2"/>
      <c r="HO638" s="2"/>
      <c r="HP638" s="2"/>
      <c r="HQ638" s="2"/>
      <c r="HR638" s="2"/>
      <c r="HS638" s="2"/>
      <c r="HT638" s="2"/>
      <c r="HU638" s="2"/>
      <c r="HV638" s="2"/>
      <c r="HW638" s="2"/>
      <c r="HX638" s="2"/>
      <c r="HY638" s="2"/>
      <c r="HZ638" s="2"/>
      <c r="IA638" s="2"/>
      <c r="IB638" s="2"/>
      <c r="IC638" s="2"/>
      <c r="ID638" s="2"/>
      <c r="IE638" s="2"/>
      <c r="IF638" s="2"/>
      <c r="IG638" s="2"/>
      <c r="IH638" s="2"/>
      <c r="II638" s="2"/>
      <c r="IJ638" s="2"/>
      <c r="IK638" s="2"/>
      <c r="IL638" s="2"/>
      <c r="IM638" s="2"/>
      <c r="IN638" s="2"/>
      <c r="IO638" s="2"/>
      <c r="IP638" s="2"/>
      <c r="IQ638" s="2"/>
    </row>
    <row r="639" spans="1:251" s="34" customFormat="1" ht="12.75" x14ac:dyDescent="0.2">
      <c r="A639" s="8"/>
      <c r="B639" s="7"/>
      <c r="C639" s="7"/>
      <c r="D639" s="7"/>
      <c r="E639" s="6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  <c r="DN639" s="2"/>
      <c r="DO639" s="2"/>
      <c r="DP639" s="2"/>
      <c r="DQ639" s="2"/>
      <c r="DR639" s="2"/>
      <c r="DS639" s="2"/>
      <c r="DT639" s="2"/>
      <c r="DU639" s="2"/>
      <c r="DV639" s="2"/>
      <c r="DW639" s="2"/>
      <c r="DX639" s="2"/>
      <c r="DY639" s="2"/>
      <c r="DZ639" s="2"/>
      <c r="EA639" s="2"/>
      <c r="EB639" s="2"/>
      <c r="EC639" s="2"/>
      <c r="ED639" s="2"/>
      <c r="EE639" s="2"/>
      <c r="EF639" s="2"/>
      <c r="EG639" s="2"/>
      <c r="EH639" s="2"/>
      <c r="EI639" s="2"/>
      <c r="EJ639" s="2"/>
      <c r="EK639" s="2"/>
      <c r="EL639" s="2"/>
      <c r="EM639" s="2"/>
      <c r="EN639" s="2"/>
      <c r="EO639" s="2"/>
      <c r="EP639" s="2"/>
      <c r="EQ639" s="2"/>
      <c r="ER639" s="2"/>
      <c r="ES639" s="2"/>
      <c r="ET639" s="2"/>
      <c r="EU639" s="2"/>
      <c r="EV639" s="2"/>
      <c r="EW639" s="2"/>
      <c r="EX639" s="2"/>
      <c r="EY639" s="2"/>
      <c r="EZ639" s="2"/>
      <c r="FA639" s="2"/>
      <c r="FB639" s="2"/>
      <c r="FC639" s="2"/>
      <c r="FD639" s="2"/>
      <c r="FE639" s="2"/>
      <c r="FF639" s="2"/>
      <c r="FG639" s="2"/>
      <c r="FH639" s="2"/>
      <c r="FI639" s="2"/>
      <c r="FJ639" s="2"/>
      <c r="FK639" s="2"/>
      <c r="FL639" s="2"/>
      <c r="FM639" s="2"/>
      <c r="FN639" s="2"/>
      <c r="FO639" s="2"/>
      <c r="FP639" s="2"/>
      <c r="FQ639" s="2"/>
      <c r="FR639" s="2"/>
      <c r="FS639" s="2"/>
      <c r="FT639" s="2"/>
      <c r="FU639" s="2"/>
      <c r="FV639" s="2"/>
      <c r="FW639" s="2"/>
      <c r="FX639" s="2"/>
      <c r="FY639" s="2"/>
      <c r="FZ639" s="2"/>
      <c r="GA639" s="2"/>
      <c r="GB639" s="2"/>
      <c r="GC639" s="2"/>
      <c r="GD639" s="2"/>
      <c r="GE639" s="2"/>
      <c r="GF639" s="2"/>
      <c r="GG639" s="2"/>
      <c r="GH639" s="2"/>
      <c r="GI639" s="2"/>
      <c r="GJ639" s="2"/>
      <c r="GK639" s="2"/>
      <c r="GL639" s="2"/>
      <c r="GM639" s="2"/>
      <c r="GN639" s="2"/>
      <c r="GO639" s="2"/>
      <c r="GP639" s="2"/>
      <c r="GQ639" s="2"/>
      <c r="GR639" s="2"/>
      <c r="GS639" s="2"/>
      <c r="GT639" s="2"/>
      <c r="GU639" s="2"/>
      <c r="GV639" s="2"/>
      <c r="GW639" s="2"/>
      <c r="GX639" s="2"/>
      <c r="GY639" s="2"/>
      <c r="GZ639" s="2"/>
      <c r="HA639" s="2"/>
      <c r="HB639" s="2"/>
      <c r="HC639" s="2"/>
      <c r="HD639" s="2"/>
      <c r="HE639" s="2"/>
      <c r="HF639" s="2"/>
      <c r="HG639" s="2"/>
      <c r="HH639" s="2"/>
      <c r="HI639" s="2"/>
      <c r="HJ639" s="2"/>
      <c r="HK639" s="2"/>
      <c r="HL639" s="2"/>
      <c r="HM639" s="2"/>
      <c r="HN639" s="2"/>
      <c r="HO639" s="2"/>
      <c r="HP639" s="2"/>
      <c r="HQ639" s="2"/>
      <c r="HR639" s="2"/>
      <c r="HS639" s="2"/>
      <c r="HT639" s="2"/>
      <c r="HU639" s="2"/>
      <c r="HV639" s="2"/>
      <c r="HW639" s="2"/>
      <c r="HX639" s="2"/>
      <c r="HY639" s="2"/>
      <c r="HZ639" s="2"/>
      <c r="IA639" s="2"/>
      <c r="IB639" s="2"/>
      <c r="IC639" s="2"/>
      <c r="ID639" s="2"/>
      <c r="IE639" s="2"/>
      <c r="IF639" s="2"/>
      <c r="IG639" s="2"/>
      <c r="IH639" s="2"/>
      <c r="II639" s="2"/>
      <c r="IJ639" s="2"/>
      <c r="IK639" s="2"/>
      <c r="IL639" s="2"/>
      <c r="IM639" s="2"/>
      <c r="IN639" s="2"/>
      <c r="IO639" s="2"/>
      <c r="IP639" s="2"/>
      <c r="IQ639" s="2"/>
    </row>
    <row r="640" spans="1:251" s="34" customFormat="1" ht="12.75" x14ac:dyDescent="0.2">
      <c r="A640" s="8"/>
      <c r="B640" s="7"/>
      <c r="C640" s="7"/>
      <c r="D640" s="7"/>
      <c r="E640" s="6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  <c r="DN640" s="2"/>
      <c r="DO640" s="2"/>
      <c r="DP640" s="2"/>
      <c r="DQ640" s="2"/>
      <c r="DR640" s="2"/>
      <c r="DS640" s="2"/>
      <c r="DT640" s="2"/>
      <c r="DU640" s="2"/>
      <c r="DV640" s="2"/>
      <c r="DW640" s="2"/>
      <c r="DX640" s="2"/>
      <c r="DY640" s="2"/>
      <c r="DZ640" s="2"/>
      <c r="EA640" s="2"/>
      <c r="EB640" s="2"/>
      <c r="EC640" s="2"/>
      <c r="ED640" s="2"/>
      <c r="EE640" s="2"/>
      <c r="EF640" s="2"/>
      <c r="EG640" s="2"/>
      <c r="EH640" s="2"/>
      <c r="EI640" s="2"/>
      <c r="EJ640" s="2"/>
      <c r="EK640" s="2"/>
      <c r="EL640" s="2"/>
      <c r="EM640" s="2"/>
      <c r="EN640" s="2"/>
      <c r="EO640" s="2"/>
      <c r="EP640" s="2"/>
      <c r="EQ640" s="2"/>
      <c r="ER640" s="2"/>
      <c r="ES640" s="2"/>
      <c r="ET640" s="2"/>
      <c r="EU640" s="2"/>
      <c r="EV640" s="2"/>
      <c r="EW640" s="2"/>
      <c r="EX640" s="2"/>
      <c r="EY640" s="2"/>
      <c r="EZ640" s="2"/>
      <c r="FA640" s="2"/>
      <c r="FB640" s="2"/>
      <c r="FC640" s="2"/>
      <c r="FD640" s="2"/>
      <c r="FE640" s="2"/>
      <c r="FF640" s="2"/>
      <c r="FG640" s="2"/>
      <c r="FH640" s="2"/>
      <c r="FI640" s="2"/>
      <c r="FJ640" s="2"/>
      <c r="FK640" s="2"/>
      <c r="FL640" s="2"/>
      <c r="FM640" s="2"/>
      <c r="FN640" s="2"/>
      <c r="FO640" s="2"/>
      <c r="FP640" s="2"/>
      <c r="FQ640" s="2"/>
      <c r="FR640" s="2"/>
      <c r="FS640" s="2"/>
      <c r="FT640" s="2"/>
      <c r="FU640" s="2"/>
      <c r="FV640" s="2"/>
      <c r="FW640" s="2"/>
      <c r="FX640" s="2"/>
      <c r="FY640" s="2"/>
      <c r="FZ640" s="2"/>
      <c r="GA640" s="2"/>
      <c r="GB640" s="2"/>
      <c r="GC640" s="2"/>
      <c r="GD640" s="2"/>
      <c r="GE640" s="2"/>
      <c r="GF640" s="2"/>
      <c r="GG640" s="2"/>
      <c r="GH640" s="2"/>
      <c r="GI640" s="2"/>
      <c r="GJ640" s="2"/>
      <c r="GK640" s="2"/>
      <c r="GL640" s="2"/>
      <c r="GM640" s="2"/>
      <c r="GN640" s="2"/>
      <c r="GO640" s="2"/>
      <c r="GP640" s="2"/>
      <c r="GQ640" s="2"/>
      <c r="GR640" s="2"/>
      <c r="GS640" s="2"/>
      <c r="GT640" s="2"/>
      <c r="GU640" s="2"/>
      <c r="GV640" s="2"/>
      <c r="GW640" s="2"/>
      <c r="GX640" s="2"/>
      <c r="GY640" s="2"/>
      <c r="GZ640" s="2"/>
      <c r="HA640" s="2"/>
      <c r="HB640" s="2"/>
      <c r="HC640" s="2"/>
      <c r="HD640" s="2"/>
      <c r="HE640" s="2"/>
      <c r="HF640" s="2"/>
      <c r="HG640" s="2"/>
      <c r="HH640" s="2"/>
      <c r="HI640" s="2"/>
      <c r="HJ640" s="2"/>
      <c r="HK640" s="2"/>
      <c r="HL640" s="2"/>
      <c r="HM640" s="2"/>
      <c r="HN640" s="2"/>
      <c r="HO640" s="2"/>
      <c r="HP640" s="2"/>
      <c r="HQ640" s="2"/>
      <c r="HR640" s="2"/>
      <c r="HS640" s="2"/>
      <c r="HT640" s="2"/>
      <c r="HU640" s="2"/>
      <c r="HV640" s="2"/>
      <c r="HW640" s="2"/>
      <c r="HX640" s="2"/>
      <c r="HY640" s="2"/>
      <c r="HZ640" s="2"/>
      <c r="IA640" s="2"/>
      <c r="IB640" s="2"/>
      <c r="IC640" s="2"/>
      <c r="ID640" s="2"/>
      <c r="IE640" s="2"/>
      <c r="IF640" s="2"/>
      <c r="IG640" s="2"/>
      <c r="IH640" s="2"/>
      <c r="II640" s="2"/>
      <c r="IJ640" s="2"/>
      <c r="IK640" s="2"/>
      <c r="IL640" s="2"/>
      <c r="IM640" s="2"/>
      <c r="IN640" s="2"/>
      <c r="IO640" s="2"/>
      <c r="IP640" s="2"/>
      <c r="IQ640" s="2"/>
    </row>
    <row r="641" spans="1:251" s="34" customFormat="1" ht="12.75" x14ac:dyDescent="0.2">
      <c r="A641" s="8"/>
      <c r="B641" s="7"/>
      <c r="C641" s="7"/>
      <c r="D641" s="7"/>
      <c r="E641" s="6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  <c r="DN641" s="2"/>
      <c r="DO641" s="2"/>
      <c r="DP641" s="2"/>
      <c r="DQ641" s="2"/>
      <c r="DR641" s="2"/>
      <c r="DS641" s="2"/>
      <c r="DT641" s="2"/>
      <c r="DU641" s="2"/>
      <c r="DV641" s="2"/>
      <c r="DW641" s="2"/>
      <c r="DX641" s="2"/>
      <c r="DY641" s="2"/>
      <c r="DZ641" s="2"/>
      <c r="EA641" s="2"/>
      <c r="EB641" s="2"/>
      <c r="EC641" s="2"/>
      <c r="ED641" s="2"/>
      <c r="EE641" s="2"/>
      <c r="EF641" s="2"/>
      <c r="EG641" s="2"/>
      <c r="EH641" s="2"/>
      <c r="EI641" s="2"/>
      <c r="EJ641" s="2"/>
      <c r="EK641" s="2"/>
      <c r="EL641" s="2"/>
      <c r="EM641" s="2"/>
      <c r="EN641" s="2"/>
      <c r="EO641" s="2"/>
      <c r="EP641" s="2"/>
      <c r="EQ641" s="2"/>
      <c r="ER641" s="2"/>
      <c r="ES641" s="2"/>
      <c r="ET641" s="2"/>
      <c r="EU641" s="2"/>
      <c r="EV641" s="2"/>
      <c r="EW641" s="2"/>
      <c r="EX641" s="2"/>
      <c r="EY641" s="2"/>
      <c r="EZ641" s="2"/>
      <c r="FA641" s="2"/>
      <c r="FB641" s="2"/>
      <c r="FC641" s="2"/>
      <c r="FD641" s="2"/>
      <c r="FE641" s="2"/>
      <c r="FF641" s="2"/>
      <c r="FG641" s="2"/>
      <c r="FH641" s="2"/>
      <c r="FI641" s="2"/>
      <c r="FJ641" s="2"/>
      <c r="FK641" s="2"/>
      <c r="FL641" s="2"/>
      <c r="FM641" s="2"/>
      <c r="FN641" s="2"/>
      <c r="FO641" s="2"/>
      <c r="FP641" s="2"/>
      <c r="FQ641" s="2"/>
      <c r="FR641" s="2"/>
      <c r="FS641" s="2"/>
      <c r="FT641" s="2"/>
      <c r="FU641" s="2"/>
      <c r="FV641" s="2"/>
      <c r="FW641" s="2"/>
      <c r="FX641" s="2"/>
      <c r="FY641" s="2"/>
      <c r="FZ641" s="2"/>
      <c r="GA641" s="2"/>
      <c r="GB641" s="2"/>
      <c r="GC641" s="2"/>
      <c r="GD641" s="2"/>
      <c r="GE641" s="2"/>
      <c r="GF641" s="2"/>
      <c r="GG641" s="2"/>
      <c r="GH641" s="2"/>
      <c r="GI641" s="2"/>
      <c r="GJ641" s="2"/>
      <c r="GK641" s="2"/>
      <c r="GL641" s="2"/>
      <c r="GM641" s="2"/>
      <c r="GN641" s="2"/>
      <c r="GO641" s="2"/>
      <c r="GP641" s="2"/>
      <c r="GQ641" s="2"/>
      <c r="GR641" s="2"/>
      <c r="GS641" s="2"/>
      <c r="GT641" s="2"/>
      <c r="GU641" s="2"/>
      <c r="GV641" s="2"/>
      <c r="GW641" s="2"/>
      <c r="GX641" s="2"/>
      <c r="GY641" s="2"/>
      <c r="GZ641" s="2"/>
      <c r="HA641" s="2"/>
      <c r="HB641" s="2"/>
      <c r="HC641" s="2"/>
      <c r="HD641" s="2"/>
      <c r="HE641" s="2"/>
      <c r="HF641" s="2"/>
      <c r="HG641" s="2"/>
      <c r="HH641" s="2"/>
      <c r="HI641" s="2"/>
      <c r="HJ641" s="2"/>
      <c r="HK641" s="2"/>
      <c r="HL641" s="2"/>
      <c r="HM641" s="2"/>
      <c r="HN641" s="2"/>
      <c r="HO641" s="2"/>
      <c r="HP641" s="2"/>
      <c r="HQ641" s="2"/>
      <c r="HR641" s="2"/>
      <c r="HS641" s="2"/>
      <c r="HT641" s="2"/>
      <c r="HU641" s="2"/>
      <c r="HV641" s="2"/>
      <c r="HW641" s="2"/>
      <c r="HX641" s="2"/>
      <c r="HY641" s="2"/>
      <c r="HZ641" s="2"/>
      <c r="IA641" s="2"/>
      <c r="IB641" s="2"/>
      <c r="IC641" s="2"/>
      <c r="ID641" s="2"/>
      <c r="IE641" s="2"/>
      <c r="IF641" s="2"/>
      <c r="IG641" s="2"/>
      <c r="IH641" s="2"/>
      <c r="II641" s="2"/>
      <c r="IJ641" s="2"/>
      <c r="IK641" s="2"/>
      <c r="IL641" s="2"/>
      <c r="IM641" s="2"/>
      <c r="IN641" s="2"/>
      <c r="IO641" s="2"/>
      <c r="IP641" s="2"/>
      <c r="IQ641" s="2"/>
    </row>
    <row r="642" spans="1:251" s="34" customFormat="1" ht="12.75" x14ac:dyDescent="0.2">
      <c r="A642" s="8"/>
      <c r="B642" s="7"/>
      <c r="C642" s="7"/>
      <c r="D642" s="7"/>
      <c r="E642" s="6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  <c r="DN642" s="2"/>
      <c r="DO642" s="2"/>
      <c r="DP642" s="2"/>
      <c r="DQ642" s="2"/>
      <c r="DR642" s="2"/>
      <c r="DS642" s="2"/>
      <c r="DT642" s="2"/>
      <c r="DU642" s="2"/>
      <c r="DV642" s="2"/>
      <c r="DW642" s="2"/>
      <c r="DX642" s="2"/>
      <c r="DY642" s="2"/>
      <c r="DZ642" s="2"/>
      <c r="EA642" s="2"/>
      <c r="EB642" s="2"/>
      <c r="EC642" s="2"/>
      <c r="ED642" s="2"/>
      <c r="EE642" s="2"/>
      <c r="EF642" s="2"/>
      <c r="EG642" s="2"/>
      <c r="EH642" s="2"/>
      <c r="EI642" s="2"/>
      <c r="EJ642" s="2"/>
      <c r="EK642" s="2"/>
      <c r="EL642" s="2"/>
      <c r="EM642" s="2"/>
      <c r="EN642" s="2"/>
      <c r="EO642" s="2"/>
      <c r="EP642" s="2"/>
      <c r="EQ642" s="2"/>
      <c r="ER642" s="2"/>
      <c r="ES642" s="2"/>
      <c r="ET642" s="2"/>
      <c r="EU642" s="2"/>
      <c r="EV642" s="2"/>
      <c r="EW642" s="2"/>
      <c r="EX642" s="2"/>
      <c r="EY642" s="2"/>
      <c r="EZ642" s="2"/>
      <c r="FA642" s="2"/>
      <c r="FB642" s="2"/>
      <c r="FC642" s="2"/>
      <c r="FD642" s="2"/>
      <c r="FE642" s="2"/>
      <c r="FF642" s="2"/>
      <c r="FG642" s="2"/>
      <c r="FH642" s="2"/>
      <c r="FI642" s="2"/>
      <c r="FJ642" s="2"/>
      <c r="FK642" s="2"/>
      <c r="FL642" s="2"/>
      <c r="FM642" s="2"/>
      <c r="FN642" s="2"/>
      <c r="FO642" s="2"/>
      <c r="FP642" s="2"/>
      <c r="FQ642" s="2"/>
      <c r="FR642" s="2"/>
      <c r="FS642" s="2"/>
      <c r="FT642" s="2"/>
      <c r="FU642" s="2"/>
      <c r="FV642" s="2"/>
      <c r="FW642" s="2"/>
      <c r="FX642" s="2"/>
      <c r="FY642" s="2"/>
      <c r="FZ642" s="2"/>
      <c r="GA642" s="2"/>
      <c r="GB642" s="2"/>
      <c r="GC642" s="2"/>
      <c r="GD642" s="2"/>
      <c r="GE642" s="2"/>
      <c r="GF642" s="2"/>
      <c r="GG642" s="2"/>
      <c r="GH642" s="2"/>
      <c r="GI642" s="2"/>
      <c r="GJ642" s="2"/>
      <c r="GK642" s="2"/>
      <c r="GL642" s="2"/>
      <c r="GM642" s="2"/>
      <c r="GN642" s="2"/>
      <c r="GO642" s="2"/>
      <c r="GP642" s="2"/>
      <c r="GQ642" s="2"/>
      <c r="GR642" s="2"/>
      <c r="GS642" s="2"/>
      <c r="GT642" s="2"/>
      <c r="GU642" s="2"/>
      <c r="GV642" s="2"/>
      <c r="GW642" s="2"/>
      <c r="GX642" s="2"/>
      <c r="GY642" s="2"/>
      <c r="GZ642" s="2"/>
      <c r="HA642" s="2"/>
      <c r="HB642" s="2"/>
      <c r="HC642" s="2"/>
      <c r="HD642" s="2"/>
      <c r="HE642" s="2"/>
      <c r="HF642" s="2"/>
      <c r="HG642" s="2"/>
      <c r="HH642" s="2"/>
      <c r="HI642" s="2"/>
      <c r="HJ642" s="2"/>
      <c r="HK642" s="2"/>
      <c r="HL642" s="2"/>
      <c r="HM642" s="2"/>
      <c r="HN642" s="2"/>
      <c r="HO642" s="2"/>
      <c r="HP642" s="2"/>
      <c r="HQ642" s="2"/>
      <c r="HR642" s="2"/>
      <c r="HS642" s="2"/>
      <c r="HT642" s="2"/>
      <c r="HU642" s="2"/>
      <c r="HV642" s="2"/>
      <c r="HW642" s="2"/>
      <c r="HX642" s="2"/>
      <c r="HY642" s="2"/>
      <c r="HZ642" s="2"/>
      <c r="IA642" s="2"/>
      <c r="IB642" s="2"/>
      <c r="IC642" s="2"/>
      <c r="ID642" s="2"/>
      <c r="IE642" s="2"/>
      <c r="IF642" s="2"/>
      <c r="IG642" s="2"/>
      <c r="IH642" s="2"/>
      <c r="II642" s="2"/>
      <c r="IJ642" s="2"/>
      <c r="IK642" s="2"/>
      <c r="IL642" s="2"/>
      <c r="IM642" s="2"/>
      <c r="IN642" s="2"/>
      <c r="IO642" s="2"/>
      <c r="IP642" s="2"/>
      <c r="IQ642" s="2"/>
    </row>
    <row r="643" spans="1:251" s="34" customFormat="1" ht="12.75" x14ac:dyDescent="0.2">
      <c r="A643" s="8"/>
      <c r="B643" s="7"/>
      <c r="C643" s="7"/>
      <c r="D643" s="7"/>
      <c r="E643" s="6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  <c r="DN643" s="2"/>
      <c r="DO643" s="2"/>
      <c r="DP643" s="2"/>
      <c r="DQ643" s="2"/>
      <c r="DR643" s="2"/>
      <c r="DS643" s="2"/>
      <c r="DT643" s="2"/>
      <c r="DU643" s="2"/>
      <c r="DV643" s="2"/>
      <c r="DW643" s="2"/>
      <c r="DX643" s="2"/>
      <c r="DY643" s="2"/>
      <c r="DZ643" s="2"/>
      <c r="EA643" s="2"/>
      <c r="EB643" s="2"/>
      <c r="EC643" s="2"/>
      <c r="ED643" s="2"/>
      <c r="EE643" s="2"/>
      <c r="EF643" s="2"/>
      <c r="EG643" s="2"/>
      <c r="EH643" s="2"/>
      <c r="EI643" s="2"/>
      <c r="EJ643" s="2"/>
      <c r="EK643" s="2"/>
      <c r="EL643" s="2"/>
      <c r="EM643" s="2"/>
      <c r="EN643" s="2"/>
      <c r="EO643" s="2"/>
      <c r="EP643" s="2"/>
      <c r="EQ643" s="2"/>
      <c r="ER643" s="2"/>
      <c r="ES643" s="2"/>
      <c r="ET643" s="2"/>
      <c r="EU643" s="2"/>
      <c r="EV643" s="2"/>
      <c r="EW643" s="2"/>
      <c r="EX643" s="2"/>
      <c r="EY643" s="2"/>
      <c r="EZ643" s="2"/>
      <c r="FA643" s="2"/>
      <c r="FB643" s="2"/>
      <c r="FC643" s="2"/>
      <c r="FD643" s="2"/>
      <c r="FE643" s="2"/>
      <c r="FF643" s="2"/>
      <c r="FG643" s="2"/>
      <c r="FH643" s="2"/>
      <c r="FI643" s="2"/>
      <c r="FJ643" s="2"/>
      <c r="FK643" s="2"/>
      <c r="FL643" s="2"/>
      <c r="FM643" s="2"/>
      <c r="FN643" s="2"/>
      <c r="FO643" s="2"/>
      <c r="FP643" s="2"/>
      <c r="FQ643" s="2"/>
      <c r="FR643" s="2"/>
      <c r="FS643" s="2"/>
      <c r="FT643" s="2"/>
      <c r="FU643" s="2"/>
      <c r="FV643" s="2"/>
      <c r="FW643" s="2"/>
      <c r="FX643" s="2"/>
      <c r="FY643" s="2"/>
      <c r="FZ643" s="2"/>
      <c r="GA643" s="2"/>
      <c r="GB643" s="2"/>
      <c r="GC643" s="2"/>
      <c r="GD643" s="2"/>
      <c r="GE643" s="2"/>
      <c r="GF643" s="2"/>
      <c r="GG643" s="2"/>
      <c r="GH643" s="2"/>
      <c r="GI643" s="2"/>
      <c r="GJ643" s="2"/>
      <c r="GK643" s="2"/>
      <c r="GL643" s="2"/>
      <c r="GM643" s="2"/>
      <c r="GN643" s="2"/>
      <c r="GO643" s="2"/>
      <c r="GP643" s="2"/>
      <c r="GQ643" s="2"/>
      <c r="GR643" s="2"/>
      <c r="GS643" s="2"/>
      <c r="GT643" s="2"/>
      <c r="GU643" s="2"/>
      <c r="GV643" s="2"/>
      <c r="GW643" s="2"/>
      <c r="GX643" s="2"/>
      <c r="GY643" s="2"/>
      <c r="GZ643" s="2"/>
      <c r="HA643" s="2"/>
      <c r="HB643" s="2"/>
      <c r="HC643" s="2"/>
      <c r="HD643" s="2"/>
      <c r="HE643" s="2"/>
      <c r="HF643" s="2"/>
      <c r="HG643" s="2"/>
      <c r="HH643" s="2"/>
      <c r="HI643" s="2"/>
      <c r="HJ643" s="2"/>
      <c r="HK643" s="2"/>
      <c r="HL643" s="2"/>
      <c r="HM643" s="2"/>
      <c r="HN643" s="2"/>
      <c r="HO643" s="2"/>
      <c r="HP643" s="2"/>
      <c r="HQ643" s="2"/>
      <c r="HR643" s="2"/>
      <c r="HS643" s="2"/>
      <c r="HT643" s="2"/>
      <c r="HU643" s="2"/>
      <c r="HV643" s="2"/>
      <c r="HW643" s="2"/>
      <c r="HX643" s="2"/>
      <c r="HY643" s="2"/>
      <c r="HZ643" s="2"/>
      <c r="IA643" s="2"/>
      <c r="IB643" s="2"/>
      <c r="IC643" s="2"/>
      <c r="ID643" s="2"/>
      <c r="IE643" s="2"/>
      <c r="IF643" s="2"/>
      <c r="IG643" s="2"/>
      <c r="IH643" s="2"/>
      <c r="II643" s="2"/>
      <c r="IJ643" s="2"/>
      <c r="IK643" s="2"/>
      <c r="IL643" s="2"/>
      <c r="IM643" s="2"/>
      <c r="IN643" s="2"/>
      <c r="IO643" s="2"/>
      <c r="IP643" s="2"/>
      <c r="IQ643" s="2"/>
    </row>
    <row r="644" spans="1:251" s="34" customFormat="1" ht="12.75" x14ac:dyDescent="0.2">
      <c r="A644" s="8"/>
      <c r="B644" s="7"/>
      <c r="C644" s="7"/>
      <c r="D644" s="7"/>
      <c r="E644" s="6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  <c r="DN644" s="2"/>
      <c r="DO644" s="2"/>
      <c r="DP644" s="2"/>
      <c r="DQ644" s="2"/>
      <c r="DR644" s="2"/>
      <c r="DS644" s="2"/>
      <c r="DT644" s="2"/>
      <c r="DU644" s="2"/>
      <c r="DV644" s="2"/>
      <c r="DW644" s="2"/>
      <c r="DX644" s="2"/>
      <c r="DY644" s="2"/>
      <c r="DZ644" s="2"/>
      <c r="EA644" s="2"/>
      <c r="EB644" s="2"/>
      <c r="EC644" s="2"/>
      <c r="ED644" s="2"/>
      <c r="EE644" s="2"/>
      <c r="EF644" s="2"/>
      <c r="EG644" s="2"/>
      <c r="EH644" s="2"/>
      <c r="EI644" s="2"/>
      <c r="EJ644" s="2"/>
      <c r="EK644" s="2"/>
      <c r="EL644" s="2"/>
      <c r="EM644" s="2"/>
      <c r="EN644" s="2"/>
      <c r="EO644" s="2"/>
      <c r="EP644" s="2"/>
      <c r="EQ644" s="2"/>
      <c r="ER644" s="2"/>
      <c r="ES644" s="2"/>
      <c r="ET644" s="2"/>
      <c r="EU644" s="2"/>
      <c r="EV644" s="2"/>
      <c r="EW644" s="2"/>
      <c r="EX644" s="2"/>
      <c r="EY644" s="2"/>
      <c r="EZ644" s="2"/>
      <c r="FA644" s="2"/>
      <c r="FB644" s="2"/>
      <c r="FC644" s="2"/>
      <c r="FD644" s="2"/>
      <c r="FE644" s="2"/>
      <c r="FF644" s="2"/>
      <c r="FG644" s="2"/>
      <c r="FH644" s="2"/>
      <c r="FI644" s="2"/>
      <c r="FJ644" s="2"/>
      <c r="FK644" s="2"/>
      <c r="FL644" s="2"/>
      <c r="FM644" s="2"/>
      <c r="FN644" s="2"/>
      <c r="FO644" s="2"/>
      <c r="FP644" s="2"/>
      <c r="FQ644" s="2"/>
      <c r="FR644" s="2"/>
      <c r="FS644" s="2"/>
      <c r="FT644" s="2"/>
      <c r="FU644" s="2"/>
      <c r="FV644" s="2"/>
      <c r="FW644" s="2"/>
      <c r="FX644" s="2"/>
      <c r="FY644" s="2"/>
      <c r="FZ644" s="2"/>
      <c r="GA644" s="2"/>
      <c r="GB644" s="2"/>
      <c r="GC644" s="2"/>
      <c r="GD644" s="2"/>
      <c r="GE644" s="2"/>
      <c r="GF644" s="2"/>
      <c r="GG644" s="2"/>
      <c r="GH644" s="2"/>
      <c r="GI644" s="2"/>
      <c r="GJ644" s="2"/>
      <c r="GK644" s="2"/>
      <c r="GL644" s="2"/>
      <c r="GM644" s="2"/>
      <c r="GN644" s="2"/>
      <c r="GO644" s="2"/>
      <c r="GP644" s="2"/>
      <c r="GQ644" s="2"/>
      <c r="GR644" s="2"/>
      <c r="GS644" s="2"/>
      <c r="GT644" s="2"/>
      <c r="GU644" s="2"/>
      <c r="GV644" s="2"/>
      <c r="GW644" s="2"/>
      <c r="GX644" s="2"/>
      <c r="GY644" s="2"/>
      <c r="GZ644" s="2"/>
      <c r="HA644" s="2"/>
      <c r="HB644" s="2"/>
      <c r="HC644" s="2"/>
      <c r="HD644" s="2"/>
      <c r="HE644" s="2"/>
      <c r="HF644" s="2"/>
      <c r="HG644" s="2"/>
      <c r="HH644" s="2"/>
      <c r="HI644" s="2"/>
      <c r="HJ644" s="2"/>
      <c r="HK644" s="2"/>
      <c r="HL644" s="2"/>
      <c r="HM644" s="2"/>
      <c r="HN644" s="2"/>
      <c r="HO644" s="2"/>
      <c r="HP644" s="2"/>
      <c r="HQ644" s="2"/>
      <c r="HR644" s="2"/>
      <c r="HS644" s="2"/>
      <c r="HT644" s="2"/>
      <c r="HU644" s="2"/>
      <c r="HV644" s="2"/>
      <c r="HW644" s="2"/>
      <c r="HX644" s="2"/>
      <c r="HY644" s="2"/>
      <c r="HZ644" s="2"/>
      <c r="IA644" s="2"/>
      <c r="IB644" s="2"/>
      <c r="IC644" s="2"/>
      <c r="ID644" s="2"/>
      <c r="IE644" s="2"/>
      <c r="IF644" s="2"/>
      <c r="IG644" s="2"/>
      <c r="IH644" s="2"/>
      <c r="II644" s="2"/>
      <c r="IJ644" s="2"/>
      <c r="IK644" s="2"/>
      <c r="IL644" s="2"/>
      <c r="IM644" s="2"/>
      <c r="IN644" s="2"/>
      <c r="IO644" s="2"/>
      <c r="IP644" s="2"/>
      <c r="IQ644" s="2"/>
    </row>
    <row r="645" spans="1:251" s="34" customFormat="1" ht="12.75" x14ac:dyDescent="0.2">
      <c r="A645" s="8"/>
      <c r="B645" s="7"/>
      <c r="C645" s="7"/>
      <c r="D645" s="7"/>
      <c r="E645" s="6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  <c r="DN645" s="2"/>
      <c r="DO645" s="2"/>
      <c r="DP645" s="2"/>
      <c r="DQ645" s="2"/>
      <c r="DR645" s="2"/>
      <c r="DS645" s="2"/>
      <c r="DT645" s="2"/>
      <c r="DU645" s="2"/>
      <c r="DV645" s="2"/>
      <c r="DW645" s="2"/>
      <c r="DX645" s="2"/>
      <c r="DY645" s="2"/>
      <c r="DZ645" s="2"/>
      <c r="EA645" s="2"/>
      <c r="EB645" s="2"/>
      <c r="EC645" s="2"/>
      <c r="ED645" s="2"/>
      <c r="EE645" s="2"/>
      <c r="EF645" s="2"/>
      <c r="EG645" s="2"/>
      <c r="EH645" s="2"/>
      <c r="EI645" s="2"/>
      <c r="EJ645" s="2"/>
      <c r="EK645" s="2"/>
      <c r="EL645" s="2"/>
      <c r="EM645" s="2"/>
      <c r="EN645" s="2"/>
      <c r="EO645" s="2"/>
      <c r="EP645" s="2"/>
      <c r="EQ645" s="2"/>
      <c r="ER645" s="2"/>
      <c r="ES645" s="2"/>
      <c r="ET645" s="2"/>
      <c r="EU645" s="2"/>
      <c r="EV645" s="2"/>
      <c r="EW645" s="2"/>
      <c r="EX645" s="2"/>
      <c r="EY645" s="2"/>
      <c r="EZ645" s="2"/>
      <c r="FA645" s="2"/>
      <c r="FB645" s="2"/>
      <c r="FC645" s="2"/>
      <c r="FD645" s="2"/>
      <c r="FE645" s="2"/>
      <c r="FF645" s="2"/>
      <c r="FG645" s="2"/>
      <c r="FH645" s="2"/>
      <c r="FI645" s="2"/>
      <c r="FJ645" s="2"/>
      <c r="FK645" s="2"/>
      <c r="FL645" s="2"/>
      <c r="FM645" s="2"/>
      <c r="FN645" s="2"/>
      <c r="FO645" s="2"/>
      <c r="FP645" s="2"/>
      <c r="FQ645" s="2"/>
      <c r="FR645" s="2"/>
      <c r="FS645" s="2"/>
      <c r="FT645" s="2"/>
      <c r="FU645" s="2"/>
      <c r="FV645" s="2"/>
      <c r="FW645" s="2"/>
      <c r="FX645" s="2"/>
      <c r="FY645" s="2"/>
      <c r="FZ645" s="2"/>
      <c r="GA645" s="2"/>
      <c r="GB645" s="2"/>
      <c r="GC645" s="2"/>
      <c r="GD645" s="2"/>
      <c r="GE645" s="2"/>
      <c r="GF645" s="2"/>
      <c r="GG645" s="2"/>
      <c r="GH645" s="2"/>
      <c r="GI645" s="2"/>
      <c r="GJ645" s="2"/>
      <c r="GK645" s="2"/>
      <c r="GL645" s="2"/>
      <c r="GM645" s="2"/>
      <c r="GN645" s="2"/>
      <c r="GO645" s="2"/>
      <c r="GP645" s="2"/>
      <c r="GQ645" s="2"/>
      <c r="GR645" s="2"/>
      <c r="GS645" s="2"/>
      <c r="GT645" s="2"/>
      <c r="GU645" s="2"/>
      <c r="GV645" s="2"/>
      <c r="GW645" s="2"/>
      <c r="GX645" s="2"/>
      <c r="GY645" s="2"/>
      <c r="GZ645" s="2"/>
      <c r="HA645" s="2"/>
      <c r="HB645" s="2"/>
      <c r="HC645" s="2"/>
      <c r="HD645" s="2"/>
      <c r="HE645" s="2"/>
      <c r="HF645" s="2"/>
      <c r="HG645" s="2"/>
      <c r="HH645" s="2"/>
      <c r="HI645" s="2"/>
      <c r="HJ645" s="2"/>
      <c r="HK645" s="2"/>
      <c r="HL645" s="2"/>
      <c r="HM645" s="2"/>
      <c r="HN645" s="2"/>
      <c r="HO645" s="2"/>
      <c r="HP645" s="2"/>
      <c r="HQ645" s="2"/>
      <c r="HR645" s="2"/>
      <c r="HS645" s="2"/>
      <c r="HT645" s="2"/>
      <c r="HU645" s="2"/>
      <c r="HV645" s="2"/>
      <c r="HW645" s="2"/>
      <c r="HX645" s="2"/>
      <c r="HY645" s="2"/>
      <c r="HZ645" s="2"/>
      <c r="IA645" s="2"/>
      <c r="IB645" s="2"/>
      <c r="IC645" s="2"/>
      <c r="ID645" s="2"/>
      <c r="IE645" s="2"/>
      <c r="IF645" s="2"/>
      <c r="IG645" s="2"/>
      <c r="IH645" s="2"/>
      <c r="II645" s="2"/>
      <c r="IJ645" s="2"/>
      <c r="IK645" s="2"/>
      <c r="IL645" s="2"/>
      <c r="IM645" s="2"/>
      <c r="IN645" s="2"/>
      <c r="IO645" s="2"/>
      <c r="IP645" s="2"/>
      <c r="IQ645" s="2"/>
    </row>
    <row r="646" spans="1:251" s="34" customFormat="1" ht="12.75" x14ac:dyDescent="0.2">
      <c r="A646" s="8"/>
      <c r="B646" s="7"/>
      <c r="C646" s="7"/>
      <c r="D646" s="7"/>
      <c r="E646" s="6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  <c r="DN646" s="2"/>
      <c r="DO646" s="2"/>
      <c r="DP646" s="2"/>
      <c r="DQ646" s="2"/>
      <c r="DR646" s="2"/>
      <c r="DS646" s="2"/>
      <c r="DT646" s="2"/>
      <c r="DU646" s="2"/>
      <c r="DV646" s="2"/>
      <c r="DW646" s="2"/>
      <c r="DX646" s="2"/>
      <c r="DY646" s="2"/>
      <c r="DZ646" s="2"/>
      <c r="EA646" s="2"/>
      <c r="EB646" s="2"/>
      <c r="EC646" s="2"/>
      <c r="ED646" s="2"/>
      <c r="EE646" s="2"/>
      <c r="EF646" s="2"/>
      <c r="EG646" s="2"/>
      <c r="EH646" s="2"/>
      <c r="EI646" s="2"/>
      <c r="EJ646" s="2"/>
      <c r="EK646" s="2"/>
      <c r="EL646" s="2"/>
      <c r="EM646" s="2"/>
      <c r="EN646" s="2"/>
      <c r="EO646" s="2"/>
      <c r="EP646" s="2"/>
      <c r="EQ646" s="2"/>
      <c r="ER646" s="2"/>
      <c r="ES646" s="2"/>
      <c r="ET646" s="2"/>
      <c r="EU646" s="2"/>
      <c r="EV646" s="2"/>
      <c r="EW646" s="2"/>
      <c r="EX646" s="2"/>
      <c r="EY646" s="2"/>
      <c r="EZ646" s="2"/>
      <c r="FA646" s="2"/>
      <c r="FB646" s="2"/>
      <c r="FC646" s="2"/>
      <c r="FD646" s="2"/>
      <c r="FE646" s="2"/>
      <c r="FF646" s="2"/>
      <c r="FG646" s="2"/>
      <c r="FH646" s="2"/>
      <c r="FI646" s="2"/>
      <c r="FJ646" s="2"/>
      <c r="FK646" s="2"/>
      <c r="FL646" s="2"/>
      <c r="FM646" s="2"/>
      <c r="FN646" s="2"/>
      <c r="FO646" s="2"/>
      <c r="FP646" s="2"/>
      <c r="FQ646" s="2"/>
      <c r="FR646" s="2"/>
      <c r="FS646" s="2"/>
      <c r="FT646" s="2"/>
      <c r="FU646" s="2"/>
      <c r="FV646" s="2"/>
      <c r="FW646" s="2"/>
      <c r="FX646" s="2"/>
      <c r="FY646" s="2"/>
      <c r="FZ646" s="2"/>
      <c r="GA646" s="2"/>
      <c r="GB646" s="2"/>
      <c r="GC646" s="2"/>
      <c r="GD646" s="2"/>
      <c r="GE646" s="2"/>
      <c r="GF646" s="2"/>
      <c r="GG646" s="2"/>
      <c r="GH646" s="2"/>
      <c r="GI646" s="2"/>
      <c r="GJ646" s="2"/>
      <c r="GK646" s="2"/>
      <c r="GL646" s="2"/>
      <c r="GM646" s="2"/>
      <c r="GN646" s="2"/>
      <c r="GO646" s="2"/>
      <c r="GP646" s="2"/>
      <c r="GQ646" s="2"/>
      <c r="GR646" s="2"/>
      <c r="GS646" s="2"/>
      <c r="GT646" s="2"/>
      <c r="GU646" s="2"/>
      <c r="GV646" s="2"/>
      <c r="GW646" s="2"/>
      <c r="GX646" s="2"/>
      <c r="GY646" s="2"/>
      <c r="GZ646" s="2"/>
      <c r="HA646" s="2"/>
      <c r="HB646" s="2"/>
      <c r="HC646" s="2"/>
      <c r="HD646" s="2"/>
      <c r="HE646" s="2"/>
      <c r="HF646" s="2"/>
      <c r="HG646" s="2"/>
      <c r="HH646" s="2"/>
      <c r="HI646" s="2"/>
      <c r="HJ646" s="2"/>
      <c r="HK646" s="2"/>
      <c r="HL646" s="2"/>
      <c r="HM646" s="2"/>
      <c r="HN646" s="2"/>
      <c r="HO646" s="2"/>
      <c r="HP646" s="2"/>
      <c r="HQ646" s="2"/>
      <c r="HR646" s="2"/>
      <c r="HS646" s="2"/>
      <c r="HT646" s="2"/>
      <c r="HU646" s="2"/>
      <c r="HV646" s="2"/>
      <c r="HW646" s="2"/>
      <c r="HX646" s="2"/>
      <c r="HY646" s="2"/>
      <c r="HZ646" s="2"/>
      <c r="IA646" s="2"/>
      <c r="IB646" s="2"/>
      <c r="IC646" s="2"/>
      <c r="ID646" s="2"/>
      <c r="IE646" s="2"/>
      <c r="IF646" s="2"/>
      <c r="IG646" s="2"/>
      <c r="IH646" s="2"/>
      <c r="II646" s="2"/>
      <c r="IJ646" s="2"/>
      <c r="IK646" s="2"/>
      <c r="IL646" s="2"/>
      <c r="IM646" s="2"/>
      <c r="IN646" s="2"/>
      <c r="IO646" s="2"/>
      <c r="IP646" s="2"/>
      <c r="IQ646" s="2"/>
    </row>
    <row r="647" spans="1:251" s="34" customFormat="1" ht="12.75" x14ac:dyDescent="0.2">
      <c r="A647" s="8"/>
      <c r="B647" s="7"/>
      <c r="C647" s="7"/>
      <c r="D647" s="7"/>
      <c r="E647" s="6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  <c r="DN647" s="2"/>
      <c r="DO647" s="2"/>
      <c r="DP647" s="2"/>
      <c r="DQ647" s="2"/>
      <c r="DR647" s="2"/>
      <c r="DS647" s="2"/>
      <c r="DT647" s="2"/>
      <c r="DU647" s="2"/>
      <c r="DV647" s="2"/>
      <c r="DW647" s="2"/>
      <c r="DX647" s="2"/>
      <c r="DY647" s="2"/>
      <c r="DZ647" s="2"/>
      <c r="EA647" s="2"/>
      <c r="EB647" s="2"/>
      <c r="EC647" s="2"/>
      <c r="ED647" s="2"/>
      <c r="EE647" s="2"/>
      <c r="EF647" s="2"/>
      <c r="EG647" s="2"/>
      <c r="EH647" s="2"/>
      <c r="EI647" s="2"/>
      <c r="EJ647" s="2"/>
      <c r="EK647" s="2"/>
      <c r="EL647" s="2"/>
      <c r="EM647" s="2"/>
      <c r="EN647" s="2"/>
      <c r="EO647" s="2"/>
      <c r="EP647" s="2"/>
      <c r="EQ647" s="2"/>
      <c r="ER647" s="2"/>
      <c r="ES647" s="2"/>
      <c r="ET647" s="2"/>
      <c r="EU647" s="2"/>
      <c r="EV647" s="2"/>
      <c r="EW647" s="2"/>
      <c r="EX647" s="2"/>
      <c r="EY647" s="2"/>
      <c r="EZ647" s="2"/>
      <c r="FA647" s="2"/>
      <c r="FB647" s="2"/>
      <c r="FC647" s="2"/>
      <c r="FD647" s="2"/>
      <c r="FE647" s="2"/>
      <c r="FF647" s="2"/>
      <c r="FG647" s="2"/>
      <c r="FH647" s="2"/>
      <c r="FI647" s="2"/>
      <c r="FJ647" s="2"/>
      <c r="FK647" s="2"/>
      <c r="FL647" s="2"/>
      <c r="FM647" s="2"/>
      <c r="FN647" s="2"/>
      <c r="FO647" s="2"/>
      <c r="FP647" s="2"/>
      <c r="FQ647" s="2"/>
      <c r="FR647" s="2"/>
      <c r="FS647" s="2"/>
      <c r="FT647" s="2"/>
      <c r="FU647" s="2"/>
      <c r="FV647" s="2"/>
      <c r="FW647" s="2"/>
      <c r="FX647" s="2"/>
      <c r="FY647" s="2"/>
      <c r="FZ647" s="2"/>
      <c r="GA647" s="2"/>
      <c r="GB647" s="2"/>
      <c r="GC647" s="2"/>
      <c r="GD647" s="2"/>
      <c r="GE647" s="2"/>
      <c r="GF647" s="2"/>
      <c r="GG647" s="2"/>
      <c r="GH647" s="2"/>
      <c r="GI647" s="2"/>
      <c r="GJ647" s="2"/>
      <c r="GK647" s="2"/>
      <c r="GL647" s="2"/>
      <c r="GM647" s="2"/>
      <c r="GN647" s="2"/>
      <c r="GO647" s="2"/>
      <c r="GP647" s="2"/>
      <c r="GQ647" s="2"/>
      <c r="GR647" s="2"/>
      <c r="GS647" s="2"/>
      <c r="GT647" s="2"/>
      <c r="GU647" s="2"/>
      <c r="GV647" s="2"/>
      <c r="GW647" s="2"/>
      <c r="GX647" s="2"/>
      <c r="GY647" s="2"/>
      <c r="GZ647" s="2"/>
      <c r="HA647" s="2"/>
      <c r="HB647" s="2"/>
      <c r="HC647" s="2"/>
      <c r="HD647" s="2"/>
      <c r="HE647" s="2"/>
      <c r="HF647" s="2"/>
      <c r="HG647" s="2"/>
      <c r="HH647" s="2"/>
      <c r="HI647" s="2"/>
      <c r="HJ647" s="2"/>
      <c r="HK647" s="2"/>
      <c r="HL647" s="2"/>
      <c r="HM647" s="2"/>
      <c r="HN647" s="2"/>
      <c r="HO647" s="2"/>
      <c r="HP647" s="2"/>
      <c r="HQ647" s="2"/>
      <c r="HR647" s="2"/>
      <c r="HS647" s="2"/>
      <c r="HT647" s="2"/>
      <c r="HU647" s="2"/>
      <c r="HV647" s="2"/>
      <c r="HW647" s="2"/>
      <c r="HX647" s="2"/>
      <c r="HY647" s="2"/>
      <c r="HZ647" s="2"/>
      <c r="IA647" s="2"/>
      <c r="IB647" s="2"/>
      <c r="IC647" s="2"/>
      <c r="ID647" s="2"/>
      <c r="IE647" s="2"/>
      <c r="IF647" s="2"/>
      <c r="IG647" s="2"/>
      <c r="IH647" s="2"/>
      <c r="II647" s="2"/>
      <c r="IJ647" s="2"/>
      <c r="IK647" s="2"/>
      <c r="IL647" s="2"/>
      <c r="IM647" s="2"/>
      <c r="IN647" s="2"/>
      <c r="IO647" s="2"/>
      <c r="IP647" s="2"/>
      <c r="IQ647" s="2"/>
    </row>
    <row r="648" spans="1:251" s="34" customFormat="1" ht="12.75" x14ac:dyDescent="0.2">
      <c r="A648" s="8"/>
      <c r="B648" s="7"/>
      <c r="C648" s="7"/>
      <c r="D648" s="7"/>
      <c r="E648" s="6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  <c r="DN648" s="2"/>
      <c r="DO648" s="2"/>
      <c r="DP648" s="2"/>
      <c r="DQ648" s="2"/>
      <c r="DR648" s="2"/>
      <c r="DS648" s="2"/>
      <c r="DT648" s="2"/>
      <c r="DU648" s="2"/>
      <c r="DV648" s="2"/>
      <c r="DW648" s="2"/>
      <c r="DX648" s="2"/>
      <c r="DY648" s="2"/>
      <c r="DZ648" s="2"/>
      <c r="EA648" s="2"/>
      <c r="EB648" s="2"/>
      <c r="EC648" s="2"/>
      <c r="ED648" s="2"/>
      <c r="EE648" s="2"/>
      <c r="EF648" s="2"/>
      <c r="EG648" s="2"/>
      <c r="EH648" s="2"/>
      <c r="EI648" s="2"/>
      <c r="EJ648" s="2"/>
      <c r="EK648" s="2"/>
      <c r="EL648" s="2"/>
      <c r="EM648" s="2"/>
      <c r="EN648" s="2"/>
      <c r="EO648" s="2"/>
      <c r="EP648" s="2"/>
      <c r="EQ648" s="2"/>
      <c r="ER648" s="2"/>
      <c r="ES648" s="2"/>
      <c r="ET648" s="2"/>
      <c r="EU648" s="2"/>
      <c r="EV648" s="2"/>
      <c r="EW648" s="2"/>
      <c r="EX648" s="2"/>
      <c r="EY648" s="2"/>
      <c r="EZ648" s="2"/>
      <c r="FA648" s="2"/>
      <c r="FB648" s="2"/>
      <c r="FC648" s="2"/>
      <c r="FD648" s="2"/>
      <c r="FE648" s="2"/>
      <c r="FF648" s="2"/>
      <c r="FG648" s="2"/>
      <c r="FH648" s="2"/>
      <c r="FI648" s="2"/>
      <c r="FJ648" s="2"/>
      <c r="FK648" s="2"/>
      <c r="FL648" s="2"/>
      <c r="FM648" s="2"/>
      <c r="FN648" s="2"/>
      <c r="FO648" s="2"/>
      <c r="FP648" s="2"/>
      <c r="FQ648" s="2"/>
      <c r="FR648" s="2"/>
      <c r="FS648" s="2"/>
      <c r="FT648" s="2"/>
      <c r="FU648" s="2"/>
      <c r="FV648" s="2"/>
      <c r="FW648" s="2"/>
      <c r="FX648" s="2"/>
      <c r="FY648" s="2"/>
      <c r="FZ648" s="2"/>
      <c r="GA648" s="2"/>
      <c r="GB648" s="2"/>
      <c r="GC648" s="2"/>
      <c r="GD648" s="2"/>
      <c r="GE648" s="2"/>
      <c r="GF648" s="2"/>
      <c r="GG648" s="2"/>
      <c r="GH648" s="2"/>
      <c r="GI648" s="2"/>
      <c r="GJ648" s="2"/>
      <c r="GK648" s="2"/>
      <c r="GL648" s="2"/>
      <c r="GM648" s="2"/>
      <c r="GN648" s="2"/>
      <c r="GO648" s="2"/>
      <c r="GP648" s="2"/>
      <c r="GQ648" s="2"/>
      <c r="GR648" s="2"/>
      <c r="GS648" s="2"/>
      <c r="GT648" s="2"/>
      <c r="GU648" s="2"/>
      <c r="GV648" s="2"/>
      <c r="GW648" s="2"/>
      <c r="GX648" s="2"/>
      <c r="GY648" s="2"/>
      <c r="GZ648" s="2"/>
      <c r="HA648" s="2"/>
      <c r="HB648" s="2"/>
      <c r="HC648" s="2"/>
      <c r="HD648" s="2"/>
      <c r="HE648" s="2"/>
      <c r="HF648" s="2"/>
      <c r="HG648" s="2"/>
      <c r="HH648" s="2"/>
      <c r="HI648" s="2"/>
      <c r="HJ648" s="2"/>
      <c r="HK648" s="2"/>
      <c r="HL648" s="2"/>
      <c r="HM648" s="2"/>
      <c r="HN648" s="2"/>
      <c r="HO648" s="2"/>
      <c r="HP648" s="2"/>
      <c r="HQ648" s="2"/>
      <c r="HR648" s="2"/>
      <c r="HS648" s="2"/>
      <c r="HT648" s="2"/>
      <c r="HU648" s="2"/>
      <c r="HV648" s="2"/>
      <c r="HW648" s="2"/>
      <c r="HX648" s="2"/>
      <c r="HY648" s="2"/>
      <c r="HZ648" s="2"/>
      <c r="IA648" s="2"/>
      <c r="IB648" s="2"/>
      <c r="IC648" s="2"/>
      <c r="ID648" s="2"/>
      <c r="IE648" s="2"/>
      <c r="IF648" s="2"/>
      <c r="IG648" s="2"/>
      <c r="IH648" s="2"/>
      <c r="II648" s="2"/>
      <c r="IJ648" s="2"/>
      <c r="IK648" s="2"/>
      <c r="IL648" s="2"/>
      <c r="IM648" s="2"/>
      <c r="IN648" s="2"/>
      <c r="IO648" s="2"/>
      <c r="IP648" s="2"/>
      <c r="IQ648" s="2"/>
    </row>
    <row r="649" spans="1:251" s="34" customFormat="1" ht="12.75" x14ac:dyDescent="0.2">
      <c r="A649" s="8"/>
      <c r="B649" s="7"/>
      <c r="C649" s="7"/>
      <c r="D649" s="7"/>
      <c r="E649" s="6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  <c r="DN649" s="2"/>
      <c r="DO649" s="2"/>
      <c r="DP649" s="2"/>
      <c r="DQ649" s="2"/>
      <c r="DR649" s="2"/>
      <c r="DS649" s="2"/>
      <c r="DT649" s="2"/>
      <c r="DU649" s="2"/>
      <c r="DV649" s="2"/>
      <c r="DW649" s="2"/>
      <c r="DX649" s="2"/>
      <c r="DY649" s="2"/>
      <c r="DZ649" s="2"/>
      <c r="EA649" s="2"/>
      <c r="EB649" s="2"/>
      <c r="EC649" s="2"/>
      <c r="ED649" s="2"/>
      <c r="EE649" s="2"/>
      <c r="EF649" s="2"/>
      <c r="EG649" s="2"/>
      <c r="EH649" s="2"/>
      <c r="EI649" s="2"/>
      <c r="EJ649" s="2"/>
      <c r="EK649" s="2"/>
      <c r="EL649" s="2"/>
      <c r="EM649" s="2"/>
      <c r="EN649" s="2"/>
      <c r="EO649" s="2"/>
      <c r="EP649" s="2"/>
      <c r="EQ649" s="2"/>
      <c r="ER649" s="2"/>
      <c r="ES649" s="2"/>
      <c r="ET649" s="2"/>
      <c r="EU649" s="2"/>
      <c r="EV649" s="2"/>
      <c r="EW649" s="2"/>
      <c r="EX649" s="2"/>
      <c r="EY649" s="2"/>
      <c r="EZ649" s="2"/>
      <c r="FA649" s="2"/>
      <c r="FB649" s="2"/>
      <c r="FC649" s="2"/>
      <c r="FD649" s="2"/>
      <c r="FE649" s="2"/>
      <c r="FF649" s="2"/>
      <c r="FG649" s="2"/>
      <c r="FH649" s="2"/>
      <c r="FI649" s="2"/>
      <c r="FJ649" s="2"/>
      <c r="FK649" s="2"/>
      <c r="FL649" s="2"/>
      <c r="FM649" s="2"/>
      <c r="FN649" s="2"/>
      <c r="FO649" s="2"/>
      <c r="FP649" s="2"/>
      <c r="FQ649" s="2"/>
      <c r="FR649" s="2"/>
      <c r="FS649" s="2"/>
      <c r="FT649" s="2"/>
      <c r="FU649" s="2"/>
      <c r="FV649" s="2"/>
      <c r="FW649" s="2"/>
      <c r="FX649" s="2"/>
      <c r="FY649" s="2"/>
      <c r="FZ649" s="2"/>
      <c r="GA649" s="2"/>
      <c r="GB649" s="2"/>
      <c r="GC649" s="2"/>
      <c r="GD649" s="2"/>
      <c r="GE649" s="2"/>
      <c r="GF649" s="2"/>
      <c r="GG649" s="2"/>
      <c r="GH649" s="2"/>
      <c r="GI649" s="2"/>
      <c r="GJ649" s="2"/>
      <c r="GK649" s="2"/>
      <c r="GL649" s="2"/>
      <c r="GM649" s="2"/>
      <c r="GN649" s="2"/>
      <c r="GO649" s="2"/>
      <c r="GP649" s="2"/>
      <c r="GQ649" s="2"/>
      <c r="GR649" s="2"/>
      <c r="GS649" s="2"/>
      <c r="GT649" s="2"/>
      <c r="GU649" s="2"/>
      <c r="GV649" s="2"/>
      <c r="GW649" s="2"/>
      <c r="GX649" s="2"/>
      <c r="GY649" s="2"/>
      <c r="GZ649" s="2"/>
      <c r="HA649" s="2"/>
      <c r="HB649" s="2"/>
      <c r="HC649" s="2"/>
      <c r="HD649" s="2"/>
      <c r="HE649" s="2"/>
      <c r="HF649" s="2"/>
      <c r="HG649" s="2"/>
      <c r="HH649" s="2"/>
      <c r="HI649" s="2"/>
      <c r="HJ649" s="2"/>
      <c r="HK649" s="2"/>
      <c r="HL649" s="2"/>
      <c r="HM649" s="2"/>
      <c r="HN649" s="2"/>
      <c r="HO649" s="2"/>
      <c r="HP649" s="2"/>
      <c r="HQ649" s="2"/>
      <c r="HR649" s="2"/>
      <c r="HS649" s="2"/>
      <c r="HT649" s="2"/>
      <c r="HU649" s="2"/>
      <c r="HV649" s="2"/>
      <c r="HW649" s="2"/>
      <c r="HX649" s="2"/>
      <c r="HY649" s="2"/>
      <c r="HZ649" s="2"/>
      <c r="IA649" s="2"/>
      <c r="IB649" s="2"/>
      <c r="IC649" s="2"/>
      <c r="ID649" s="2"/>
      <c r="IE649" s="2"/>
      <c r="IF649" s="2"/>
      <c r="IG649" s="2"/>
      <c r="IH649" s="2"/>
      <c r="II649" s="2"/>
      <c r="IJ649" s="2"/>
      <c r="IK649" s="2"/>
      <c r="IL649" s="2"/>
      <c r="IM649" s="2"/>
      <c r="IN649" s="2"/>
      <c r="IO649" s="2"/>
      <c r="IP649" s="2"/>
      <c r="IQ649" s="2"/>
    </row>
    <row r="650" spans="1:251" s="34" customFormat="1" ht="12.75" x14ac:dyDescent="0.2">
      <c r="A650" s="8"/>
      <c r="B650" s="7"/>
      <c r="C650" s="7"/>
      <c r="D650" s="7"/>
      <c r="E650" s="6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  <c r="DN650" s="2"/>
      <c r="DO650" s="2"/>
      <c r="DP650" s="2"/>
      <c r="DQ650" s="2"/>
      <c r="DR650" s="2"/>
      <c r="DS650" s="2"/>
      <c r="DT650" s="2"/>
      <c r="DU650" s="2"/>
      <c r="DV650" s="2"/>
      <c r="DW650" s="2"/>
      <c r="DX650" s="2"/>
      <c r="DY650" s="2"/>
      <c r="DZ650" s="2"/>
      <c r="EA650" s="2"/>
      <c r="EB650" s="2"/>
      <c r="EC650" s="2"/>
      <c r="ED650" s="2"/>
      <c r="EE650" s="2"/>
      <c r="EF650" s="2"/>
      <c r="EG650" s="2"/>
      <c r="EH650" s="2"/>
      <c r="EI650" s="2"/>
      <c r="EJ650" s="2"/>
      <c r="EK650" s="2"/>
      <c r="EL650" s="2"/>
      <c r="EM650" s="2"/>
      <c r="EN650" s="2"/>
      <c r="EO650" s="2"/>
      <c r="EP650" s="2"/>
      <c r="EQ650" s="2"/>
      <c r="ER650" s="2"/>
      <c r="ES650" s="2"/>
      <c r="ET650" s="2"/>
      <c r="EU650" s="2"/>
      <c r="EV650" s="2"/>
      <c r="EW650" s="2"/>
      <c r="EX650" s="2"/>
      <c r="EY650" s="2"/>
      <c r="EZ650" s="2"/>
      <c r="FA650" s="2"/>
      <c r="FB650" s="2"/>
      <c r="FC650" s="2"/>
      <c r="FD650" s="2"/>
      <c r="FE650" s="2"/>
      <c r="FF650" s="2"/>
      <c r="FG650" s="2"/>
      <c r="FH650" s="2"/>
      <c r="FI650" s="2"/>
      <c r="FJ650" s="2"/>
      <c r="FK650" s="2"/>
      <c r="FL650" s="2"/>
      <c r="FM650" s="2"/>
      <c r="FN650" s="2"/>
      <c r="FO650" s="2"/>
      <c r="FP650" s="2"/>
      <c r="FQ650" s="2"/>
      <c r="FR650" s="2"/>
      <c r="FS650" s="2"/>
      <c r="FT650" s="2"/>
      <c r="FU650" s="2"/>
      <c r="FV650" s="2"/>
      <c r="FW650" s="2"/>
      <c r="FX650" s="2"/>
      <c r="FY650" s="2"/>
      <c r="FZ650" s="2"/>
      <c r="GA650" s="2"/>
      <c r="GB650" s="2"/>
      <c r="GC650" s="2"/>
      <c r="GD650" s="2"/>
      <c r="GE650" s="2"/>
      <c r="GF650" s="2"/>
      <c r="GG650" s="2"/>
      <c r="GH650" s="2"/>
      <c r="GI650" s="2"/>
      <c r="GJ650" s="2"/>
      <c r="GK650" s="2"/>
      <c r="GL650" s="2"/>
      <c r="GM650" s="2"/>
      <c r="GN650" s="2"/>
      <c r="GO650" s="2"/>
      <c r="GP650" s="2"/>
      <c r="GQ650" s="2"/>
      <c r="GR650" s="2"/>
      <c r="GS650" s="2"/>
      <c r="GT650" s="2"/>
      <c r="GU650" s="2"/>
      <c r="GV650" s="2"/>
      <c r="GW650" s="2"/>
      <c r="GX650" s="2"/>
      <c r="GY650" s="2"/>
      <c r="GZ650" s="2"/>
      <c r="HA650" s="2"/>
      <c r="HB650" s="2"/>
      <c r="HC650" s="2"/>
      <c r="HD650" s="2"/>
      <c r="HE650" s="2"/>
      <c r="HF650" s="2"/>
      <c r="HG650" s="2"/>
      <c r="HH650" s="2"/>
      <c r="HI650" s="2"/>
      <c r="HJ650" s="2"/>
      <c r="HK650" s="2"/>
      <c r="HL650" s="2"/>
      <c r="HM650" s="2"/>
      <c r="HN650" s="2"/>
      <c r="HO650" s="2"/>
      <c r="HP650" s="2"/>
      <c r="HQ650" s="2"/>
      <c r="HR650" s="2"/>
      <c r="HS650" s="2"/>
      <c r="HT650" s="2"/>
      <c r="HU650" s="2"/>
      <c r="HV650" s="2"/>
      <c r="HW650" s="2"/>
      <c r="HX650" s="2"/>
      <c r="HY650" s="2"/>
      <c r="HZ650" s="2"/>
      <c r="IA650" s="2"/>
      <c r="IB650" s="2"/>
      <c r="IC650" s="2"/>
      <c r="ID650" s="2"/>
      <c r="IE650" s="2"/>
      <c r="IF650" s="2"/>
      <c r="IG650" s="2"/>
      <c r="IH650" s="2"/>
      <c r="II650" s="2"/>
      <c r="IJ650" s="2"/>
      <c r="IK650" s="2"/>
      <c r="IL650" s="2"/>
      <c r="IM650" s="2"/>
      <c r="IN650" s="2"/>
      <c r="IO650" s="2"/>
      <c r="IP650" s="2"/>
      <c r="IQ650" s="2"/>
    </row>
    <row r="651" spans="1:251" s="34" customFormat="1" ht="12.75" x14ac:dyDescent="0.2">
      <c r="A651" s="8"/>
      <c r="B651" s="7"/>
      <c r="C651" s="7"/>
      <c r="D651" s="7"/>
      <c r="E651" s="6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  <c r="DN651" s="2"/>
      <c r="DO651" s="2"/>
      <c r="DP651" s="2"/>
      <c r="DQ651" s="2"/>
      <c r="DR651" s="2"/>
      <c r="DS651" s="2"/>
      <c r="DT651" s="2"/>
      <c r="DU651" s="2"/>
      <c r="DV651" s="2"/>
      <c r="DW651" s="2"/>
      <c r="DX651" s="2"/>
      <c r="DY651" s="2"/>
      <c r="DZ651" s="2"/>
      <c r="EA651" s="2"/>
      <c r="EB651" s="2"/>
      <c r="EC651" s="2"/>
      <c r="ED651" s="2"/>
      <c r="EE651" s="2"/>
      <c r="EF651" s="2"/>
      <c r="EG651" s="2"/>
      <c r="EH651" s="2"/>
      <c r="EI651" s="2"/>
      <c r="EJ651" s="2"/>
      <c r="EK651" s="2"/>
      <c r="EL651" s="2"/>
      <c r="EM651" s="2"/>
      <c r="EN651" s="2"/>
      <c r="EO651" s="2"/>
      <c r="EP651" s="2"/>
      <c r="EQ651" s="2"/>
      <c r="ER651" s="2"/>
      <c r="ES651" s="2"/>
      <c r="ET651" s="2"/>
      <c r="EU651" s="2"/>
      <c r="EV651" s="2"/>
      <c r="EW651" s="2"/>
      <c r="EX651" s="2"/>
      <c r="EY651" s="2"/>
      <c r="EZ651" s="2"/>
      <c r="FA651" s="2"/>
      <c r="FB651" s="2"/>
      <c r="FC651" s="2"/>
      <c r="FD651" s="2"/>
      <c r="FE651" s="2"/>
      <c r="FF651" s="2"/>
      <c r="FG651" s="2"/>
      <c r="FH651" s="2"/>
      <c r="FI651" s="2"/>
      <c r="FJ651" s="2"/>
      <c r="FK651" s="2"/>
      <c r="FL651" s="2"/>
      <c r="FM651" s="2"/>
      <c r="FN651" s="2"/>
      <c r="FO651" s="2"/>
      <c r="FP651" s="2"/>
      <c r="FQ651" s="2"/>
      <c r="FR651" s="2"/>
      <c r="FS651" s="2"/>
      <c r="FT651" s="2"/>
      <c r="FU651" s="2"/>
      <c r="FV651" s="2"/>
      <c r="FW651" s="2"/>
      <c r="FX651" s="2"/>
      <c r="FY651" s="2"/>
      <c r="FZ651" s="2"/>
      <c r="GA651" s="2"/>
      <c r="GB651" s="2"/>
      <c r="GC651" s="2"/>
      <c r="GD651" s="2"/>
      <c r="GE651" s="2"/>
      <c r="GF651" s="2"/>
      <c r="GG651" s="2"/>
      <c r="GH651" s="2"/>
      <c r="GI651" s="2"/>
      <c r="GJ651" s="2"/>
      <c r="GK651" s="2"/>
      <c r="GL651" s="2"/>
      <c r="GM651" s="2"/>
      <c r="GN651" s="2"/>
      <c r="GO651" s="2"/>
      <c r="GP651" s="2"/>
      <c r="GQ651" s="2"/>
      <c r="GR651" s="2"/>
      <c r="GS651" s="2"/>
      <c r="GT651" s="2"/>
      <c r="GU651" s="2"/>
      <c r="GV651" s="2"/>
      <c r="GW651" s="2"/>
      <c r="GX651" s="2"/>
      <c r="GY651" s="2"/>
      <c r="GZ651" s="2"/>
      <c r="HA651" s="2"/>
      <c r="HB651" s="2"/>
      <c r="HC651" s="2"/>
      <c r="HD651" s="2"/>
      <c r="HE651" s="2"/>
      <c r="HF651" s="2"/>
      <c r="HG651" s="2"/>
      <c r="HH651" s="2"/>
      <c r="HI651" s="2"/>
      <c r="HJ651" s="2"/>
      <c r="HK651" s="2"/>
      <c r="HL651" s="2"/>
      <c r="HM651" s="2"/>
      <c r="HN651" s="2"/>
      <c r="HO651" s="2"/>
      <c r="HP651" s="2"/>
      <c r="HQ651" s="2"/>
      <c r="HR651" s="2"/>
      <c r="HS651" s="2"/>
      <c r="HT651" s="2"/>
      <c r="HU651" s="2"/>
      <c r="HV651" s="2"/>
      <c r="HW651" s="2"/>
      <c r="HX651" s="2"/>
      <c r="HY651" s="2"/>
      <c r="HZ651" s="2"/>
      <c r="IA651" s="2"/>
      <c r="IB651" s="2"/>
      <c r="IC651" s="2"/>
      <c r="ID651" s="2"/>
      <c r="IE651" s="2"/>
      <c r="IF651" s="2"/>
      <c r="IG651" s="2"/>
      <c r="IH651" s="2"/>
      <c r="II651" s="2"/>
      <c r="IJ651" s="2"/>
      <c r="IK651" s="2"/>
      <c r="IL651" s="2"/>
      <c r="IM651" s="2"/>
      <c r="IN651" s="2"/>
      <c r="IO651" s="2"/>
      <c r="IP651" s="2"/>
      <c r="IQ651" s="2"/>
    </row>
    <row r="652" spans="1:251" s="34" customFormat="1" ht="12.75" x14ac:dyDescent="0.2">
      <c r="A652" s="3"/>
      <c r="B652" s="5"/>
      <c r="C652" s="5"/>
      <c r="D652" s="5"/>
      <c r="E652" s="4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  <c r="DN652" s="2"/>
      <c r="DO652" s="2"/>
      <c r="DP652" s="2"/>
      <c r="DQ652" s="2"/>
      <c r="DR652" s="2"/>
      <c r="DS652" s="2"/>
      <c r="DT652" s="2"/>
      <c r="DU652" s="2"/>
      <c r="DV652" s="2"/>
      <c r="DW652" s="2"/>
      <c r="DX652" s="2"/>
      <c r="DY652" s="2"/>
      <c r="DZ652" s="2"/>
      <c r="EA652" s="2"/>
      <c r="EB652" s="2"/>
      <c r="EC652" s="2"/>
      <c r="ED652" s="2"/>
      <c r="EE652" s="2"/>
      <c r="EF652" s="2"/>
      <c r="EG652" s="2"/>
      <c r="EH652" s="2"/>
      <c r="EI652" s="2"/>
      <c r="EJ652" s="2"/>
      <c r="EK652" s="2"/>
      <c r="EL652" s="2"/>
      <c r="EM652" s="2"/>
      <c r="EN652" s="2"/>
      <c r="EO652" s="2"/>
      <c r="EP652" s="2"/>
      <c r="EQ652" s="2"/>
      <c r="ER652" s="2"/>
      <c r="ES652" s="2"/>
      <c r="ET652" s="2"/>
      <c r="EU652" s="2"/>
      <c r="EV652" s="2"/>
      <c r="EW652" s="2"/>
      <c r="EX652" s="2"/>
      <c r="EY652" s="2"/>
      <c r="EZ652" s="2"/>
      <c r="FA652" s="2"/>
      <c r="FB652" s="2"/>
      <c r="FC652" s="2"/>
      <c r="FD652" s="2"/>
      <c r="FE652" s="2"/>
      <c r="FF652" s="2"/>
      <c r="FG652" s="2"/>
      <c r="FH652" s="2"/>
      <c r="FI652" s="2"/>
      <c r="FJ652" s="2"/>
      <c r="FK652" s="2"/>
      <c r="FL652" s="2"/>
      <c r="FM652" s="2"/>
      <c r="FN652" s="2"/>
      <c r="FO652" s="2"/>
      <c r="FP652" s="2"/>
      <c r="FQ652" s="2"/>
      <c r="FR652" s="2"/>
      <c r="FS652" s="2"/>
      <c r="FT652" s="2"/>
      <c r="FU652" s="2"/>
      <c r="FV652" s="2"/>
      <c r="FW652" s="2"/>
      <c r="FX652" s="2"/>
      <c r="FY652" s="2"/>
      <c r="FZ652" s="2"/>
      <c r="GA652" s="2"/>
      <c r="GB652" s="2"/>
      <c r="GC652" s="2"/>
      <c r="GD652" s="2"/>
      <c r="GE652" s="2"/>
      <c r="GF652" s="2"/>
      <c r="GG652" s="2"/>
      <c r="GH652" s="2"/>
      <c r="GI652" s="2"/>
      <c r="GJ652" s="2"/>
      <c r="GK652" s="2"/>
      <c r="GL652" s="2"/>
      <c r="GM652" s="2"/>
      <c r="GN652" s="2"/>
      <c r="GO652" s="2"/>
      <c r="GP652" s="2"/>
      <c r="GQ652" s="2"/>
      <c r="GR652" s="2"/>
      <c r="GS652" s="2"/>
      <c r="GT652" s="2"/>
      <c r="GU652" s="2"/>
      <c r="GV652" s="2"/>
      <c r="GW652" s="2"/>
      <c r="GX652" s="2"/>
      <c r="GY652" s="2"/>
      <c r="GZ652" s="2"/>
      <c r="HA652" s="2"/>
      <c r="HB652" s="2"/>
      <c r="HC652" s="2"/>
      <c r="HD652" s="2"/>
      <c r="HE652" s="2"/>
      <c r="HF652" s="2"/>
      <c r="HG652" s="2"/>
      <c r="HH652" s="2"/>
      <c r="HI652" s="2"/>
      <c r="HJ652" s="2"/>
      <c r="HK652" s="2"/>
      <c r="HL652" s="2"/>
      <c r="HM652" s="2"/>
      <c r="HN652" s="2"/>
      <c r="HO652" s="2"/>
      <c r="HP652" s="2"/>
      <c r="HQ652" s="2"/>
      <c r="HR652" s="2"/>
      <c r="HS652" s="2"/>
      <c r="HT652" s="2"/>
      <c r="HU652" s="2"/>
      <c r="HV652" s="2"/>
      <c r="HW652" s="2"/>
      <c r="HX652" s="2"/>
      <c r="HY652" s="2"/>
      <c r="HZ652" s="2"/>
      <c r="IA652" s="2"/>
      <c r="IB652" s="2"/>
      <c r="IC652" s="2"/>
      <c r="ID652" s="2"/>
      <c r="IE652" s="2"/>
      <c r="IF652" s="2"/>
      <c r="IG652" s="2"/>
      <c r="IH652" s="2"/>
      <c r="II652" s="2"/>
      <c r="IJ652" s="2"/>
      <c r="IK652" s="2"/>
      <c r="IL652" s="2"/>
      <c r="IM652" s="2"/>
      <c r="IN652" s="2"/>
      <c r="IO652" s="2"/>
      <c r="IP652" s="2"/>
      <c r="IQ652" s="2"/>
    </row>
    <row r="653" spans="1:251" s="34" customFormat="1" ht="12.75" x14ac:dyDescent="0.2">
      <c r="A653" s="3"/>
      <c r="B653" s="5"/>
      <c r="C653" s="5"/>
      <c r="D653" s="5"/>
      <c r="E653" s="4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  <c r="DN653" s="2"/>
      <c r="DO653" s="2"/>
      <c r="DP653" s="2"/>
      <c r="DQ653" s="2"/>
      <c r="DR653" s="2"/>
      <c r="DS653" s="2"/>
      <c r="DT653" s="2"/>
      <c r="DU653" s="2"/>
      <c r="DV653" s="2"/>
      <c r="DW653" s="2"/>
      <c r="DX653" s="2"/>
      <c r="DY653" s="2"/>
      <c r="DZ653" s="2"/>
      <c r="EA653" s="2"/>
      <c r="EB653" s="2"/>
      <c r="EC653" s="2"/>
      <c r="ED653" s="2"/>
      <c r="EE653" s="2"/>
      <c r="EF653" s="2"/>
      <c r="EG653" s="2"/>
      <c r="EH653" s="2"/>
      <c r="EI653" s="2"/>
      <c r="EJ653" s="2"/>
      <c r="EK653" s="2"/>
      <c r="EL653" s="2"/>
      <c r="EM653" s="2"/>
      <c r="EN653" s="2"/>
      <c r="EO653" s="2"/>
      <c r="EP653" s="2"/>
      <c r="EQ653" s="2"/>
      <c r="ER653" s="2"/>
      <c r="ES653" s="2"/>
      <c r="ET653" s="2"/>
      <c r="EU653" s="2"/>
      <c r="EV653" s="2"/>
      <c r="EW653" s="2"/>
      <c r="EX653" s="2"/>
      <c r="EY653" s="2"/>
      <c r="EZ653" s="2"/>
      <c r="FA653" s="2"/>
      <c r="FB653" s="2"/>
      <c r="FC653" s="2"/>
      <c r="FD653" s="2"/>
      <c r="FE653" s="2"/>
      <c r="FF653" s="2"/>
      <c r="FG653" s="2"/>
      <c r="FH653" s="2"/>
      <c r="FI653" s="2"/>
      <c r="FJ653" s="2"/>
      <c r="FK653" s="2"/>
      <c r="FL653" s="2"/>
      <c r="FM653" s="2"/>
      <c r="FN653" s="2"/>
      <c r="FO653" s="2"/>
      <c r="FP653" s="2"/>
      <c r="FQ653" s="2"/>
      <c r="FR653" s="2"/>
      <c r="FS653" s="2"/>
      <c r="FT653" s="2"/>
      <c r="FU653" s="2"/>
      <c r="FV653" s="2"/>
      <c r="FW653" s="2"/>
      <c r="FX653" s="2"/>
      <c r="FY653" s="2"/>
      <c r="FZ653" s="2"/>
      <c r="GA653" s="2"/>
      <c r="GB653" s="2"/>
      <c r="GC653" s="2"/>
      <c r="GD653" s="2"/>
      <c r="GE653" s="2"/>
      <c r="GF653" s="2"/>
      <c r="GG653" s="2"/>
      <c r="GH653" s="2"/>
      <c r="GI653" s="2"/>
      <c r="GJ653" s="2"/>
      <c r="GK653" s="2"/>
      <c r="GL653" s="2"/>
      <c r="GM653" s="2"/>
      <c r="GN653" s="2"/>
      <c r="GO653" s="2"/>
      <c r="GP653" s="2"/>
      <c r="GQ653" s="2"/>
      <c r="GR653" s="2"/>
      <c r="GS653" s="2"/>
      <c r="GT653" s="2"/>
      <c r="GU653" s="2"/>
      <c r="GV653" s="2"/>
      <c r="GW653" s="2"/>
      <c r="GX653" s="2"/>
      <c r="GY653" s="2"/>
      <c r="GZ653" s="2"/>
      <c r="HA653" s="2"/>
      <c r="HB653" s="2"/>
      <c r="HC653" s="2"/>
      <c r="HD653" s="2"/>
      <c r="HE653" s="2"/>
      <c r="HF653" s="2"/>
      <c r="HG653" s="2"/>
      <c r="HH653" s="2"/>
      <c r="HI653" s="2"/>
      <c r="HJ653" s="2"/>
      <c r="HK653" s="2"/>
      <c r="HL653" s="2"/>
      <c r="HM653" s="2"/>
      <c r="HN653" s="2"/>
      <c r="HO653" s="2"/>
      <c r="HP653" s="2"/>
      <c r="HQ653" s="2"/>
      <c r="HR653" s="2"/>
      <c r="HS653" s="2"/>
      <c r="HT653" s="2"/>
      <c r="HU653" s="2"/>
      <c r="HV653" s="2"/>
      <c r="HW653" s="2"/>
      <c r="HX653" s="2"/>
      <c r="HY653" s="2"/>
      <c r="HZ653" s="2"/>
      <c r="IA653" s="2"/>
      <c r="IB653" s="2"/>
      <c r="IC653" s="2"/>
      <c r="ID653" s="2"/>
      <c r="IE653" s="2"/>
      <c r="IF653" s="2"/>
      <c r="IG653" s="2"/>
      <c r="IH653" s="2"/>
      <c r="II653" s="2"/>
      <c r="IJ653" s="2"/>
      <c r="IK653" s="2"/>
      <c r="IL653" s="2"/>
      <c r="IM653" s="2"/>
      <c r="IN653" s="2"/>
      <c r="IO653" s="2"/>
      <c r="IP653" s="2"/>
      <c r="IQ653" s="2"/>
    </row>
    <row r="654" spans="1:251" s="34" customFormat="1" ht="12.75" x14ac:dyDescent="0.2">
      <c r="A654" s="3"/>
      <c r="B654" s="5"/>
      <c r="C654" s="5"/>
      <c r="D654" s="5"/>
      <c r="E654" s="4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  <c r="DN654" s="2"/>
      <c r="DO654" s="2"/>
      <c r="DP654" s="2"/>
      <c r="DQ654" s="2"/>
      <c r="DR654" s="2"/>
      <c r="DS654" s="2"/>
      <c r="DT654" s="2"/>
      <c r="DU654" s="2"/>
      <c r="DV654" s="2"/>
      <c r="DW654" s="2"/>
      <c r="DX654" s="2"/>
      <c r="DY654" s="2"/>
      <c r="DZ654" s="2"/>
      <c r="EA654" s="2"/>
      <c r="EB654" s="2"/>
      <c r="EC654" s="2"/>
      <c r="ED654" s="2"/>
      <c r="EE654" s="2"/>
      <c r="EF654" s="2"/>
      <c r="EG654" s="2"/>
      <c r="EH654" s="2"/>
      <c r="EI654" s="2"/>
      <c r="EJ654" s="2"/>
      <c r="EK654" s="2"/>
      <c r="EL654" s="2"/>
      <c r="EM654" s="2"/>
      <c r="EN654" s="2"/>
      <c r="EO654" s="2"/>
      <c r="EP654" s="2"/>
      <c r="EQ654" s="2"/>
      <c r="ER654" s="2"/>
      <c r="ES654" s="2"/>
      <c r="ET654" s="2"/>
      <c r="EU654" s="2"/>
      <c r="EV654" s="2"/>
      <c r="EW654" s="2"/>
      <c r="EX654" s="2"/>
      <c r="EY654" s="2"/>
      <c r="EZ654" s="2"/>
      <c r="FA654" s="2"/>
      <c r="FB654" s="2"/>
      <c r="FC654" s="2"/>
      <c r="FD654" s="2"/>
      <c r="FE654" s="2"/>
      <c r="FF654" s="2"/>
      <c r="FG654" s="2"/>
      <c r="FH654" s="2"/>
      <c r="FI654" s="2"/>
      <c r="FJ654" s="2"/>
      <c r="FK654" s="2"/>
      <c r="FL654" s="2"/>
      <c r="FM654" s="2"/>
      <c r="FN654" s="2"/>
      <c r="FO654" s="2"/>
      <c r="FP654" s="2"/>
      <c r="FQ654" s="2"/>
      <c r="FR654" s="2"/>
      <c r="FS654" s="2"/>
      <c r="FT654" s="2"/>
      <c r="FU654" s="2"/>
      <c r="FV654" s="2"/>
      <c r="FW654" s="2"/>
      <c r="FX654" s="2"/>
      <c r="FY654" s="2"/>
      <c r="FZ654" s="2"/>
      <c r="GA654" s="2"/>
      <c r="GB654" s="2"/>
      <c r="GC654" s="2"/>
      <c r="GD654" s="2"/>
      <c r="GE654" s="2"/>
      <c r="GF654" s="2"/>
      <c r="GG654" s="2"/>
      <c r="GH654" s="2"/>
      <c r="GI654" s="2"/>
      <c r="GJ654" s="2"/>
      <c r="GK654" s="2"/>
      <c r="GL654" s="2"/>
      <c r="GM654" s="2"/>
      <c r="GN654" s="2"/>
      <c r="GO654" s="2"/>
      <c r="GP654" s="2"/>
      <c r="GQ654" s="2"/>
      <c r="GR654" s="2"/>
      <c r="GS654" s="2"/>
      <c r="GT654" s="2"/>
      <c r="GU654" s="2"/>
      <c r="GV654" s="2"/>
      <c r="GW654" s="2"/>
      <c r="GX654" s="2"/>
      <c r="GY654" s="2"/>
      <c r="GZ654" s="2"/>
      <c r="HA654" s="2"/>
      <c r="HB654" s="2"/>
      <c r="HC654" s="2"/>
      <c r="HD654" s="2"/>
      <c r="HE654" s="2"/>
      <c r="HF654" s="2"/>
      <c r="HG654" s="2"/>
      <c r="HH654" s="2"/>
      <c r="HI654" s="2"/>
      <c r="HJ654" s="2"/>
      <c r="HK654" s="2"/>
      <c r="HL654" s="2"/>
      <c r="HM654" s="2"/>
      <c r="HN654" s="2"/>
      <c r="HO654" s="2"/>
      <c r="HP654" s="2"/>
      <c r="HQ654" s="2"/>
      <c r="HR654" s="2"/>
      <c r="HS654" s="2"/>
      <c r="HT654" s="2"/>
      <c r="HU654" s="2"/>
      <c r="HV654" s="2"/>
      <c r="HW654" s="2"/>
      <c r="HX654" s="2"/>
      <c r="HY654" s="2"/>
      <c r="HZ654" s="2"/>
      <c r="IA654" s="2"/>
      <c r="IB654" s="2"/>
      <c r="IC654" s="2"/>
      <c r="ID654" s="2"/>
      <c r="IE654" s="2"/>
      <c r="IF654" s="2"/>
      <c r="IG654" s="2"/>
      <c r="IH654" s="2"/>
      <c r="II654" s="2"/>
      <c r="IJ654" s="2"/>
      <c r="IK654" s="2"/>
      <c r="IL654" s="2"/>
      <c r="IM654" s="2"/>
      <c r="IN654" s="2"/>
      <c r="IO654" s="2"/>
      <c r="IP654" s="2"/>
      <c r="IQ654" s="2"/>
    </row>
    <row r="655" spans="1:251" s="34" customFormat="1" ht="12.75" x14ac:dyDescent="0.2">
      <c r="A655" s="3"/>
      <c r="B655" s="5"/>
      <c r="C655" s="5"/>
      <c r="D655" s="5"/>
      <c r="E655" s="4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  <c r="DN655" s="2"/>
      <c r="DO655" s="2"/>
      <c r="DP655" s="2"/>
      <c r="DQ655" s="2"/>
      <c r="DR655" s="2"/>
      <c r="DS655" s="2"/>
      <c r="DT655" s="2"/>
      <c r="DU655" s="2"/>
      <c r="DV655" s="2"/>
      <c r="DW655" s="2"/>
      <c r="DX655" s="2"/>
      <c r="DY655" s="2"/>
      <c r="DZ655" s="2"/>
      <c r="EA655" s="2"/>
      <c r="EB655" s="2"/>
      <c r="EC655" s="2"/>
      <c r="ED655" s="2"/>
      <c r="EE655" s="2"/>
      <c r="EF655" s="2"/>
      <c r="EG655" s="2"/>
      <c r="EH655" s="2"/>
      <c r="EI655" s="2"/>
      <c r="EJ655" s="2"/>
      <c r="EK655" s="2"/>
      <c r="EL655" s="2"/>
      <c r="EM655" s="2"/>
      <c r="EN655" s="2"/>
      <c r="EO655" s="2"/>
      <c r="EP655" s="2"/>
      <c r="EQ655" s="2"/>
      <c r="ER655" s="2"/>
      <c r="ES655" s="2"/>
      <c r="ET655" s="2"/>
      <c r="EU655" s="2"/>
      <c r="EV655" s="2"/>
      <c r="EW655" s="2"/>
      <c r="EX655" s="2"/>
      <c r="EY655" s="2"/>
      <c r="EZ655" s="2"/>
      <c r="FA655" s="2"/>
      <c r="FB655" s="2"/>
      <c r="FC655" s="2"/>
      <c r="FD655" s="2"/>
      <c r="FE655" s="2"/>
      <c r="FF655" s="2"/>
      <c r="FG655" s="2"/>
      <c r="FH655" s="2"/>
      <c r="FI655" s="2"/>
      <c r="FJ655" s="2"/>
      <c r="FK655" s="2"/>
      <c r="FL655" s="2"/>
      <c r="FM655" s="2"/>
      <c r="FN655" s="2"/>
      <c r="FO655" s="2"/>
      <c r="FP655" s="2"/>
      <c r="FQ655" s="2"/>
      <c r="FR655" s="2"/>
      <c r="FS655" s="2"/>
      <c r="FT655" s="2"/>
      <c r="FU655" s="2"/>
      <c r="FV655" s="2"/>
      <c r="FW655" s="2"/>
      <c r="FX655" s="2"/>
      <c r="FY655" s="2"/>
      <c r="FZ655" s="2"/>
      <c r="GA655" s="2"/>
      <c r="GB655" s="2"/>
      <c r="GC655" s="2"/>
      <c r="GD655" s="2"/>
      <c r="GE655" s="2"/>
      <c r="GF655" s="2"/>
      <c r="GG655" s="2"/>
      <c r="GH655" s="2"/>
      <c r="GI655" s="2"/>
      <c r="GJ655" s="2"/>
      <c r="GK655" s="2"/>
      <c r="GL655" s="2"/>
      <c r="GM655" s="2"/>
      <c r="GN655" s="2"/>
      <c r="GO655" s="2"/>
      <c r="GP655" s="2"/>
      <c r="GQ655" s="2"/>
      <c r="GR655" s="2"/>
      <c r="GS655" s="2"/>
      <c r="GT655" s="2"/>
      <c r="GU655" s="2"/>
      <c r="GV655" s="2"/>
      <c r="GW655" s="2"/>
      <c r="GX655" s="2"/>
      <c r="GY655" s="2"/>
      <c r="GZ655" s="2"/>
      <c r="HA655" s="2"/>
      <c r="HB655" s="2"/>
      <c r="HC655" s="2"/>
      <c r="HD655" s="2"/>
      <c r="HE655" s="2"/>
      <c r="HF655" s="2"/>
      <c r="HG655" s="2"/>
      <c r="HH655" s="2"/>
      <c r="HI655" s="2"/>
      <c r="HJ655" s="2"/>
      <c r="HK655" s="2"/>
      <c r="HL655" s="2"/>
      <c r="HM655" s="2"/>
      <c r="HN655" s="2"/>
      <c r="HO655" s="2"/>
      <c r="HP655" s="2"/>
      <c r="HQ655" s="2"/>
      <c r="HR655" s="2"/>
      <c r="HS655" s="2"/>
      <c r="HT655" s="2"/>
      <c r="HU655" s="2"/>
      <c r="HV655" s="2"/>
      <c r="HW655" s="2"/>
      <c r="HX655" s="2"/>
      <c r="HY655" s="2"/>
      <c r="HZ655" s="2"/>
      <c r="IA655" s="2"/>
      <c r="IB655" s="2"/>
      <c r="IC655" s="2"/>
      <c r="ID655" s="2"/>
      <c r="IE655" s="2"/>
      <c r="IF655" s="2"/>
      <c r="IG655" s="2"/>
      <c r="IH655" s="2"/>
      <c r="II655" s="2"/>
      <c r="IJ655" s="2"/>
      <c r="IK655" s="2"/>
      <c r="IL655" s="2"/>
      <c r="IM655" s="2"/>
      <c r="IN655" s="2"/>
      <c r="IO655" s="2"/>
      <c r="IP655" s="2"/>
      <c r="IQ655" s="2"/>
    </row>
    <row r="656" spans="1:251" s="34" customFormat="1" ht="12.75" x14ac:dyDescent="0.2">
      <c r="A656" s="3"/>
      <c r="B656" s="5"/>
      <c r="C656" s="5"/>
      <c r="D656" s="5"/>
      <c r="E656" s="4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  <c r="DN656" s="2"/>
      <c r="DO656" s="2"/>
      <c r="DP656" s="2"/>
      <c r="DQ656" s="2"/>
      <c r="DR656" s="2"/>
      <c r="DS656" s="2"/>
      <c r="DT656" s="2"/>
      <c r="DU656" s="2"/>
      <c r="DV656" s="2"/>
      <c r="DW656" s="2"/>
      <c r="DX656" s="2"/>
      <c r="DY656" s="2"/>
      <c r="DZ656" s="2"/>
      <c r="EA656" s="2"/>
      <c r="EB656" s="2"/>
      <c r="EC656" s="2"/>
      <c r="ED656" s="2"/>
      <c r="EE656" s="2"/>
      <c r="EF656" s="2"/>
      <c r="EG656" s="2"/>
      <c r="EH656" s="2"/>
      <c r="EI656" s="2"/>
      <c r="EJ656" s="2"/>
      <c r="EK656" s="2"/>
      <c r="EL656" s="2"/>
      <c r="EM656" s="2"/>
      <c r="EN656" s="2"/>
      <c r="EO656" s="2"/>
      <c r="EP656" s="2"/>
      <c r="EQ656" s="2"/>
      <c r="ER656" s="2"/>
      <c r="ES656" s="2"/>
      <c r="ET656" s="2"/>
      <c r="EU656" s="2"/>
      <c r="EV656" s="2"/>
      <c r="EW656" s="2"/>
      <c r="EX656" s="2"/>
      <c r="EY656" s="2"/>
      <c r="EZ656" s="2"/>
      <c r="FA656" s="2"/>
      <c r="FB656" s="2"/>
      <c r="FC656" s="2"/>
      <c r="FD656" s="2"/>
      <c r="FE656" s="2"/>
      <c r="FF656" s="2"/>
      <c r="FG656" s="2"/>
      <c r="FH656" s="2"/>
      <c r="FI656" s="2"/>
      <c r="FJ656" s="2"/>
      <c r="FK656" s="2"/>
      <c r="FL656" s="2"/>
      <c r="FM656" s="2"/>
      <c r="FN656" s="2"/>
      <c r="FO656" s="2"/>
      <c r="FP656" s="2"/>
      <c r="FQ656" s="2"/>
      <c r="FR656" s="2"/>
      <c r="FS656" s="2"/>
      <c r="FT656" s="2"/>
      <c r="FU656" s="2"/>
      <c r="FV656" s="2"/>
      <c r="FW656" s="2"/>
      <c r="FX656" s="2"/>
      <c r="FY656" s="2"/>
      <c r="FZ656" s="2"/>
      <c r="GA656" s="2"/>
      <c r="GB656" s="2"/>
      <c r="GC656" s="2"/>
      <c r="GD656" s="2"/>
      <c r="GE656" s="2"/>
      <c r="GF656" s="2"/>
      <c r="GG656" s="2"/>
      <c r="GH656" s="2"/>
      <c r="GI656" s="2"/>
      <c r="GJ656" s="2"/>
      <c r="GK656" s="2"/>
      <c r="GL656" s="2"/>
      <c r="GM656" s="2"/>
      <c r="GN656" s="2"/>
      <c r="GO656" s="2"/>
      <c r="GP656" s="2"/>
      <c r="GQ656" s="2"/>
      <c r="GR656" s="2"/>
      <c r="GS656" s="2"/>
      <c r="GT656" s="2"/>
      <c r="GU656" s="2"/>
      <c r="GV656" s="2"/>
      <c r="GW656" s="2"/>
      <c r="GX656" s="2"/>
      <c r="GY656" s="2"/>
      <c r="GZ656" s="2"/>
      <c r="HA656" s="2"/>
      <c r="HB656" s="2"/>
      <c r="HC656" s="2"/>
      <c r="HD656" s="2"/>
      <c r="HE656" s="2"/>
      <c r="HF656" s="2"/>
      <c r="HG656" s="2"/>
      <c r="HH656" s="2"/>
      <c r="HI656" s="2"/>
      <c r="HJ656" s="2"/>
      <c r="HK656" s="2"/>
      <c r="HL656" s="2"/>
      <c r="HM656" s="2"/>
      <c r="HN656" s="2"/>
      <c r="HO656" s="2"/>
      <c r="HP656" s="2"/>
      <c r="HQ656" s="2"/>
      <c r="HR656" s="2"/>
      <c r="HS656" s="2"/>
      <c r="HT656" s="2"/>
      <c r="HU656" s="2"/>
      <c r="HV656" s="2"/>
      <c r="HW656" s="2"/>
      <c r="HX656" s="2"/>
      <c r="HY656" s="2"/>
      <c r="HZ656" s="2"/>
      <c r="IA656" s="2"/>
      <c r="IB656" s="2"/>
      <c r="IC656" s="2"/>
      <c r="ID656" s="2"/>
      <c r="IE656" s="2"/>
      <c r="IF656" s="2"/>
      <c r="IG656" s="2"/>
      <c r="IH656" s="2"/>
      <c r="II656" s="2"/>
      <c r="IJ656" s="2"/>
      <c r="IK656" s="2"/>
      <c r="IL656" s="2"/>
      <c r="IM656" s="2"/>
      <c r="IN656" s="2"/>
      <c r="IO656" s="2"/>
      <c r="IP656" s="2"/>
      <c r="IQ656" s="2"/>
    </row>
    <row r="657" spans="1:251" s="34" customFormat="1" ht="12.75" x14ac:dyDescent="0.2">
      <c r="A657" s="3"/>
      <c r="B657" s="5"/>
      <c r="C657" s="5"/>
      <c r="D657" s="5"/>
      <c r="E657" s="4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  <c r="DN657" s="2"/>
      <c r="DO657" s="2"/>
      <c r="DP657" s="2"/>
      <c r="DQ657" s="2"/>
      <c r="DR657" s="2"/>
      <c r="DS657" s="2"/>
      <c r="DT657" s="2"/>
      <c r="DU657" s="2"/>
      <c r="DV657" s="2"/>
      <c r="DW657" s="2"/>
      <c r="DX657" s="2"/>
      <c r="DY657" s="2"/>
      <c r="DZ657" s="2"/>
      <c r="EA657" s="2"/>
      <c r="EB657" s="2"/>
      <c r="EC657" s="2"/>
      <c r="ED657" s="2"/>
      <c r="EE657" s="2"/>
      <c r="EF657" s="2"/>
      <c r="EG657" s="2"/>
      <c r="EH657" s="2"/>
      <c r="EI657" s="2"/>
      <c r="EJ657" s="2"/>
      <c r="EK657" s="2"/>
      <c r="EL657" s="2"/>
      <c r="EM657" s="2"/>
      <c r="EN657" s="2"/>
      <c r="EO657" s="2"/>
      <c r="EP657" s="2"/>
      <c r="EQ657" s="2"/>
      <c r="ER657" s="2"/>
      <c r="ES657" s="2"/>
      <c r="ET657" s="2"/>
      <c r="EU657" s="2"/>
      <c r="EV657" s="2"/>
      <c r="EW657" s="2"/>
      <c r="EX657" s="2"/>
      <c r="EY657" s="2"/>
      <c r="EZ657" s="2"/>
      <c r="FA657" s="2"/>
      <c r="FB657" s="2"/>
      <c r="FC657" s="2"/>
      <c r="FD657" s="2"/>
      <c r="FE657" s="2"/>
      <c r="FF657" s="2"/>
      <c r="FG657" s="2"/>
      <c r="FH657" s="2"/>
      <c r="FI657" s="2"/>
      <c r="FJ657" s="2"/>
      <c r="FK657" s="2"/>
      <c r="FL657" s="2"/>
      <c r="FM657" s="2"/>
      <c r="FN657" s="2"/>
      <c r="FO657" s="2"/>
      <c r="FP657" s="2"/>
      <c r="FQ657" s="2"/>
      <c r="FR657" s="2"/>
      <c r="FS657" s="2"/>
      <c r="FT657" s="2"/>
      <c r="FU657" s="2"/>
      <c r="FV657" s="2"/>
      <c r="FW657" s="2"/>
      <c r="FX657" s="2"/>
      <c r="FY657" s="2"/>
      <c r="FZ657" s="2"/>
      <c r="GA657" s="2"/>
      <c r="GB657" s="2"/>
      <c r="GC657" s="2"/>
      <c r="GD657" s="2"/>
      <c r="GE657" s="2"/>
      <c r="GF657" s="2"/>
      <c r="GG657" s="2"/>
      <c r="GH657" s="2"/>
      <c r="GI657" s="2"/>
      <c r="GJ657" s="2"/>
      <c r="GK657" s="2"/>
      <c r="GL657" s="2"/>
      <c r="GM657" s="2"/>
      <c r="GN657" s="2"/>
      <c r="GO657" s="2"/>
      <c r="GP657" s="2"/>
      <c r="GQ657" s="2"/>
      <c r="GR657" s="2"/>
      <c r="GS657" s="2"/>
      <c r="GT657" s="2"/>
      <c r="GU657" s="2"/>
      <c r="GV657" s="2"/>
      <c r="GW657" s="2"/>
      <c r="GX657" s="2"/>
      <c r="GY657" s="2"/>
      <c r="GZ657" s="2"/>
      <c r="HA657" s="2"/>
      <c r="HB657" s="2"/>
      <c r="HC657" s="2"/>
      <c r="HD657" s="2"/>
      <c r="HE657" s="2"/>
      <c r="HF657" s="2"/>
      <c r="HG657" s="2"/>
      <c r="HH657" s="2"/>
      <c r="HI657" s="2"/>
      <c r="HJ657" s="2"/>
      <c r="HK657" s="2"/>
      <c r="HL657" s="2"/>
      <c r="HM657" s="2"/>
      <c r="HN657" s="2"/>
      <c r="HO657" s="2"/>
      <c r="HP657" s="2"/>
      <c r="HQ657" s="2"/>
      <c r="HR657" s="2"/>
      <c r="HS657" s="2"/>
      <c r="HT657" s="2"/>
      <c r="HU657" s="2"/>
      <c r="HV657" s="2"/>
      <c r="HW657" s="2"/>
      <c r="HX657" s="2"/>
      <c r="HY657" s="2"/>
      <c r="HZ657" s="2"/>
      <c r="IA657" s="2"/>
      <c r="IB657" s="2"/>
      <c r="IC657" s="2"/>
      <c r="ID657" s="2"/>
      <c r="IE657" s="2"/>
      <c r="IF657" s="2"/>
      <c r="IG657" s="2"/>
      <c r="IH657" s="2"/>
      <c r="II657" s="2"/>
      <c r="IJ657" s="2"/>
      <c r="IK657" s="2"/>
      <c r="IL657" s="2"/>
      <c r="IM657" s="2"/>
      <c r="IN657" s="2"/>
      <c r="IO657" s="2"/>
      <c r="IP657" s="2"/>
      <c r="IQ657" s="2"/>
    </row>
    <row r="658" spans="1:251" s="34" customFormat="1" ht="12.75" x14ac:dyDescent="0.2">
      <c r="A658" s="3"/>
      <c r="B658" s="5"/>
      <c r="C658" s="5"/>
      <c r="D658" s="5"/>
      <c r="E658" s="4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  <c r="DN658" s="2"/>
      <c r="DO658" s="2"/>
      <c r="DP658" s="2"/>
      <c r="DQ658" s="2"/>
      <c r="DR658" s="2"/>
      <c r="DS658" s="2"/>
      <c r="DT658" s="2"/>
      <c r="DU658" s="2"/>
      <c r="DV658" s="2"/>
      <c r="DW658" s="2"/>
      <c r="DX658" s="2"/>
      <c r="DY658" s="2"/>
      <c r="DZ658" s="2"/>
      <c r="EA658" s="2"/>
      <c r="EB658" s="2"/>
      <c r="EC658" s="2"/>
      <c r="ED658" s="2"/>
      <c r="EE658" s="2"/>
      <c r="EF658" s="2"/>
      <c r="EG658" s="2"/>
      <c r="EH658" s="2"/>
      <c r="EI658" s="2"/>
      <c r="EJ658" s="2"/>
      <c r="EK658" s="2"/>
      <c r="EL658" s="2"/>
      <c r="EM658" s="2"/>
      <c r="EN658" s="2"/>
      <c r="EO658" s="2"/>
      <c r="EP658" s="2"/>
      <c r="EQ658" s="2"/>
      <c r="ER658" s="2"/>
      <c r="ES658" s="2"/>
      <c r="ET658" s="2"/>
      <c r="EU658" s="2"/>
      <c r="EV658" s="2"/>
      <c r="EW658" s="2"/>
      <c r="EX658" s="2"/>
      <c r="EY658" s="2"/>
      <c r="EZ658" s="2"/>
      <c r="FA658" s="2"/>
      <c r="FB658" s="2"/>
      <c r="FC658" s="2"/>
      <c r="FD658" s="2"/>
      <c r="FE658" s="2"/>
      <c r="FF658" s="2"/>
      <c r="FG658" s="2"/>
      <c r="FH658" s="2"/>
      <c r="FI658" s="2"/>
      <c r="FJ658" s="2"/>
      <c r="FK658" s="2"/>
      <c r="FL658" s="2"/>
      <c r="FM658" s="2"/>
      <c r="FN658" s="2"/>
      <c r="FO658" s="2"/>
      <c r="FP658" s="2"/>
      <c r="FQ658" s="2"/>
      <c r="FR658" s="2"/>
      <c r="FS658" s="2"/>
      <c r="FT658" s="2"/>
      <c r="FU658" s="2"/>
      <c r="FV658" s="2"/>
      <c r="FW658" s="2"/>
      <c r="FX658" s="2"/>
      <c r="FY658" s="2"/>
      <c r="FZ658" s="2"/>
      <c r="GA658" s="2"/>
      <c r="GB658" s="2"/>
      <c r="GC658" s="2"/>
      <c r="GD658" s="2"/>
      <c r="GE658" s="2"/>
      <c r="GF658" s="2"/>
      <c r="GG658" s="2"/>
      <c r="GH658" s="2"/>
      <c r="GI658" s="2"/>
      <c r="GJ658" s="2"/>
      <c r="GK658" s="2"/>
      <c r="GL658" s="2"/>
      <c r="GM658" s="2"/>
      <c r="GN658" s="2"/>
      <c r="GO658" s="2"/>
      <c r="GP658" s="2"/>
      <c r="GQ658" s="2"/>
      <c r="GR658" s="2"/>
      <c r="GS658" s="2"/>
      <c r="GT658" s="2"/>
      <c r="GU658" s="2"/>
      <c r="GV658" s="2"/>
      <c r="GW658" s="2"/>
      <c r="GX658" s="2"/>
      <c r="GY658" s="2"/>
      <c r="GZ658" s="2"/>
      <c r="HA658" s="2"/>
      <c r="HB658" s="2"/>
      <c r="HC658" s="2"/>
      <c r="HD658" s="2"/>
      <c r="HE658" s="2"/>
      <c r="HF658" s="2"/>
      <c r="HG658" s="2"/>
      <c r="HH658" s="2"/>
      <c r="HI658" s="2"/>
      <c r="HJ658" s="2"/>
      <c r="HK658" s="2"/>
      <c r="HL658" s="2"/>
      <c r="HM658" s="2"/>
      <c r="HN658" s="2"/>
      <c r="HO658" s="2"/>
      <c r="HP658" s="2"/>
      <c r="HQ658" s="2"/>
      <c r="HR658" s="2"/>
      <c r="HS658" s="2"/>
      <c r="HT658" s="2"/>
      <c r="HU658" s="2"/>
      <c r="HV658" s="2"/>
      <c r="HW658" s="2"/>
      <c r="HX658" s="2"/>
      <c r="HY658" s="2"/>
      <c r="HZ658" s="2"/>
      <c r="IA658" s="2"/>
      <c r="IB658" s="2"/>
      <c r="IC658" s="2"/>
      <c r="ID658" s="2"/>
      <c r="IE658" s="2"/>
      <c r="IF658" s="2"/>
      <c r="IG658" s="2"/>
      <c r="IH658" s="2"/>
      <c r="II658" s="2"/>
      <c r="IJ658" s="2"/>
      <c r="IK658" s="2"/>
      <c r="IL658" s="2"/>
      <c r="IM658" s="2"/>
      <c r="IN658" s="2"/>
      <c r="IO658" s="2"/>
      <c r="IP658" s="2"/>
      <c r="IQ658" s="2"/>
    </row>
    <row r="659" spans="1:251" s="34" customFormat="1" ht="12.75" x14ac:dyDescent="0.2">
      <c r="A659" s="3"/>
      <c r="B659" s="5"/>
      <c r="C659" s="5"/>
      <c r="D659" s="5"/>
      <c r="E659" s="4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  <c r="DN659" s="2"/>
      <c r="DO659" s="2"/>
      <c r="DP659" s="2"/>
      <c r="DQ659" s="2"/>
      <c r="DR659" s="2"/>
      <c r="DS659" s="2"/>
      <c r="DT659" s="2"/>
      <c r="DU659" s="2"/>
      <c r="DV659" s="2"/>
      <c r="DW659" s="2"/>
      <c r="DX659" s="2"/>
      <c r="DY659" s="2"/>
      <c r="DZ659" s="2"/>
      <c r="EA659" s="2"/>
      <c r="EB659" s="2"/>
      <c r="EC659" s="2"/>
      <c r="ED659" s="2"/>
      <c r="EE659" s="2"/>
      <c r="EF659" s="2"/>
      <c r="EG659" s="2"/>
      <c r="EH659" s="2"/>
      <c r="EI659" s="2"/>
      <c r="EJ659" s="2"/>
      <c r="EK659" s="2"/>
      <c r="EL659" s="2"/>
      <c r="EM659" s="2"/>
      <c r="EN659" s="2"/>
      <c r="EO659" s="2"/>
      <c r="EP659" s="2"/>
      <c r="EQ659" s="2"/>
      <c r="ER659" s="2"/>
      <c r="ES659" s="2"/>
      <c r="ET659" s="2"/>
      <c r="EU659" s="2"/>
      <c r="EV659" s="2"/>
      <c r="EW659" s="2"/>
      <c r="EX659" s="2"/>
      <c r="EY659" s="2"/>
      <c r="EZ659" s="2"/>
      <c r="FA659" s="2"/>
      <c r="FB659" s="2"/>
      <c r="FC659" s="2"/>
      <c r="FD659" s="2"/>
      <c r="FE659" s="2"/>
      <c r="FF659" s="2"/>
      <c r="FG659" s="2"/>
      <c r="FH659" s="2"/>
      <c r="FI659" s="2"/>
      <c r="FJ659" s="2"/>
      <c r="FK659" s="2"/>
      <c r="FL659" s="2"/>
      <c r="FM659" s="2"/>
      <c r="FN659" s="2"/>
      <c r="FO659" s="2"/>
      <c r="FP659" s="2"/>
      <c r="FQ659" s="2"/>
      <c r="FR659" s="2"/>
      <c r="FS659" s="2"/>
      <c r="FT659" s="2"/>
      <c r="FU659" s="2"/>
      <c r="FV659" s="2"/>
      <c r="FW659" s="2"/>
      <c r="FX659" s="2"/>
      <c r="FY659" s="2"/>
      <c r="FZ659" s="2"/>
      <c r="GA659" s="2"/>
      <c r="GB659" s="2"/>
      <c r="GC659" s="2"/>
      <c r="GD659" s="2"/>
      <c r="GE659" s="2"/>
      <c r="GF659" s="2"/>
      <c r="GG659" s="2"/>
      <c r="GH659" s="2"/>
      <c r="GI659" s="2"/>
      <c r="GJ659" s="2"/>
      <c r="GK659" s="2"/>
      <c r="GL659" s="2"/>
      <c r="GM659" s="2"/>
      <c r="GN659" s="2"/>
      <c r="GO659" s="2"/>
      <c r="GP659" s="2"/>
      <c r="GQ659" s="2"/>
      <c r="GR659" s="2"/>
      <c r="GS659" s="2"/>
      <c r="GT659" s="2"/>
      <c r="GU659" s="2"/>
      <c r="GV659" s="2"/>
      <c r="GW659" s="2"/>
      <c r="GX659" s="2"/>
      <c r="GY659" s="2"/>
      <c r="GZ659" s="2"/>
      <c r="HA659" s="2"/>
      <c r="HB659" s="2"/>
      <c r="HC659" s="2"/>
      <c r="HD659" s="2"/>
      <c r="HE659" s="2"/>
      <c r="HF659" s="2"/>
      <c r="HG659" s="2"/>
      <c r="HH659" s="2"/>
      <c r="HI659" s="2"/>
      <c r="HJ659" s="2"/>
      <c r="HK659" s="2"/>
      <c r="HL659" s="2"/>
      <c r="HM659" s="2"/>
      <c r="HN659" s="2"/>
      <c r="HO659" s="2"/>
      <c r="HP659" s="2"/>
      <c r="HQ659" s="2"/>
      <c r="HR659" s="2"/>
      <c r="HS659" s="2"/>
      <c r="HT659" s="2"/>
      <c r="HU659" s="2"/>
      <c r="HV659" s="2"/>
      <c r="HW659" s="2"/>
      <c r="HX659" s="2"/>
      <c r="HY659" s="2"/>
      <c r="HZ659" s="2"/>
      <c r="IA659" s="2"/>
      <c r="IB659" s="2"/>
      <c r="IC659" s="2"/>
      <c r="ID659" s="2"/>
      <c r="IE659" s="2"/>
      <c r="IF659" s="2"/>
      <c r="IG659" s="2"/>
      <c r="IH659" s="2"/>
      <c r="II659" s="2"/>
      <c r="IJ659" s="2"/>
      <c r="IK659" s="2"/>
      <c r="IL659" s="2"/>
      <c r="IM659" s="2"/>
      <c r="IN659" s="2"/>
      <c r="IO659" s="2"/>
      <c r="IP659" s="2"/>
      <c r="IQ659" s="2"/>
    </row>
    <row r="660" spans="1:251" s="34" customFormat="1" ht="12.75" x14ac:dyDescent="0.2">
      <c r="A660" s="3"/>
      <c r="B660" s="5"/>
      <c r="C660" s="5"/>
      <c r="D660" s="5"/>
      <c r="E660" s="4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  <c r="DN660" s="2"/>
      <c r="DO660" s="2"/>
      <c r="DP660" s="2"/>
      <c r="DQ660" s="2"/>
      <c r="DR660" s="2"/>
      <c r="DS660" s="2"/>
      <c r="DT660" s="2"/>
      <c r="DU660" s="2"/>
      <c r="DV660" s="2"/>
      <c r="DW660" s="2"/>
      <c r="DX660" s="2"/>
      <c r="DY660" s="2"/>
      <c r="DZ660" s="2"/>
      <c r="EA660" s="2"/>
      <c r="EB660" s="2"/>
      <c r="EC660" s="2"/>
      <c r="ED660" s="2"/>
      <c r="EE660" s="2"/>
      <c r="EF660" s="2"/>
      <c r="EG660" s="2"/>
      <c r="EH660" s="2"/>
      <c r="EI660" s="2"/>
      <c r="EJ660" s="2"/>
      <c r="EK660" s="2"/>
      <c r="EL660" s="2"/>
      <c r="EM660" s="2"/>
      <c r="EN660" s="2"/>
      <c r="EO660" s="2"/>
      <c r="EP660" s="2"/>
      <c r="EQ660" s="2"/>
      <c r="ER660" s="2"/>
      <c r="ES660" s="2"/>
      <c r="ET660" s="2"/>
      <c r="EU660" s="2"/>
      <c r="EV660" s="2"/>
      <c r="EW660" s="2"/>
      <c r="EX660" s="2"/>
      <c r="EY660" s="2"/>
      <c r="EZ660" s="2"/>
      <c r="FA660" s="2"/>
      <c r="FB660" s="2"/>
      <c r="FC660" s="2"/>
      <c r="FD660" s="2"/>
      <c r="FE660" s="2"/>
      <c r="FF660" s="2"/>
      <c r="FG660" s="2"/>
      <c r="FH660" s="2"/>
      <c r="FI660" s="2"/>
      <c r="FJ660" s="2"/>
      <c r="FK660" s="2"/>
      <c r="FL660" s="2"/>
      <c r="FM660" s="2"/>
      <c r="FN660" s="2"/>
      <c r="FO660" s="2"/>
      <c r="FP660" s="2"/>
      <c r="FQ660" s="2"/>
      <c r="FR660" s="2"/>
      <c r="FS660" s="2"/>
      <c r="FT660" s="2"/>
      <c r="FU660" s="2"/>
      <c r="FV660" s="2"/>
      <c r="FW660" s="2"/>
      <c r="FX660" s="2"/>
      <c r="FY660" s="2"/>
      <c r="FZ660" s="2"/>
      <c r="GA660" s="2"/>
      <c r="GB660" s="2"/>
      <c r="GC660" s="2"/>
      <c r="GD660" s="2"/>
      <c r="GE660" s="2"/>
      <c r="GF660" s="2"/>
      <c r="GG660" s="2"/>
      <c r="GH660" s="2"/>
      <c r="GI660" s="2"/>
      <c r="GJ660" s="2"/>
      <c r="GK660" s="2"/>
      <c r="GL660" s="2"/>
      <c r="GM660" s="2"/>
      <c r="GN660" s="2"/>
      <c r="GO660" s="2"/>
      <c r="GP660" s="2"/>
      <c r="GQ660" s="2"/>
      <c r="GR660" s="2"/>
      <c r="GS660" s="2"/>
      <c r="GT660" s="2"/>
      <c r="GU660" s="2"/>
      <c r="GV660" s="2"/>
      <c r="GW660" s="2"/>
      <c r="GX660" s="2"/>
      <c r="GY660" s="2"/>
      <c r="GZ660" s="2"/>
      <c r="HA660" s="2"/>
      <c r="HB660" s="2"/>
      <c r="HC660" s="2"/>
      <c r="HD660" s="2"/>
      <c r="HE660" s="2"/>
      <c r="HF660" s="2"/>
      <c r="HG660" s="2"/>
      <c r="HH660" s="2"/>
      <c r="HI660" s="2"/>
      <c r="HJ660" s="2"/>
      <c r="HK660" s="2"/>
      <c r="HL660" s="2"/>
      <c r="HM660" s="2"/>
      <c r="HN660" s="2"/>
      <c r="HO660" s="2"/>
      <c r="HP660" s="2"/>
      <c r="HQ660" s="2"/>
      <c r="HR660" s="2"/>
      <c r="HS660" s="2"/>
      <c r="HT660" s="2"/>
      <c r="HU660" s="2"/>
      <c r="HV660" s="2"/>
      <c r="HW660" s="2"/>
      <c r="HX660" s="2"/>
      <c r="HY660" s="2"/>
      <c r="HZ660" s="2"/>
      <c r="IA660" s="2"/>
      <c r="IB660" s="2"/>
      <c r="IC660" s="2"/>
      <c r="ID660" s="2"/>
      <c r="IE660" s="2"/>
      <c r="IF660" s="2"/>
      <c r="IG660" s="2"/>
      <c r="IH660" s="2"/>
      <c r="II660" s="2"/>
      <c r="IJ660" s="2"/>
      <c r="IK660" s="2"/>
      <c r="IL660" s="2"/>
      <c r="IM660" s="2"/>
      <c r="IN660" s="2"/>
      <c r="IO660" s="2"/>
      <c r="IP660" s="2"/>
      <c r="IQ660" s="2"/>
    </row>
    <row r="661" spans="1:251" s="34" customFormat="1" ht="12.75" x14ac:dyDescent="0.2">
      <c r="A661" s="3"/>
      <c r="B661" s="5"/>
      <c r="C661" s="5"/>
      <c r="D661" s="5"/>
      <c r="E661" s="4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  <c r="DN661" s="2"/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  <c r="EC661" s="2"/>
      <c r="ED661" s="2"/>
      <c r="EE661" s="2"/>
      <c r="EF661" s="2"/>
      <c r="EG661" s="2"/>
      <c r="EH661" s="2"/>
      <c r="EI661" s="2"/>
      <c r="EJ661" s="2"/>
      <c r="EK661" s="2"/>
      <c r="EL661" s="2"/>
      <c r="EM661" s="2"/>
      <c r="EN661" s="2"/>
      <c r="EO661" s="2"/>
      <c r="EP661" s="2"/>
      <c r="EQ661" s="2"/>
      <c r="ER661" s="2"/>
      <c r="ES661" s="2"/>
      <c r="ET661" s="2"/>
      <c r="EU661" s="2"/>
      <c r="EV661" s="2"/>
      <c r="EW661" s="2"/>
      <c r="EX661" s="2"/>
      <c r="EY661" s="2"/>
      <c r="EZ661" s="2"/>
      <c r="FA661" s="2"/>
      <c r="FB661" s="2"/>
      <c r="FC661" s="2"/>
      <c r="FD661" s="2"/>
      <c r="FE661" s="2"/>
      <c r="FF661" s="2"/>
      <c r="FG661" s="2"/>
      <c r="FH661" s="2"/>
      <c r="FI661" s="2"/>
      <c r="FJ661" s="2"/>
      <c r="FK661" s="2"/>
      <c r="FL661" s="2"/>
      <c r="FM661" s="2"/>
      <c r="FN661" s="2"/>
      <c r="FO661" s="2"/>
      <c r="FP661" s="2"/>
      <c r="FQ661" s="2"/>
      <c r="FR661" s="2"/>
      <c r="FS661" s="2"/>
      <c r="FT661" s="2"/>
      <c r="FU661" s="2"/>
      <c r="FV661" s="2"/>
      <c r="FW661" s="2"/>
      <c r="FX661" s="2"/>
      <c r="FY661" s="2"/>
      <c r="FZ661" s="2"/>
      <c r="GA661" s="2"/>
      <c r="GB661" s="2"/>
      <c r="GC661" s="2"/>
      <c r="GD661" s="2"/>
      <c r="GE661" s="2"/>
      <c r="GF661" s="2"/>
      <c r="GG661" s="2"/>
      <c r="GH661" s="2"/>
      <c r="GI661" s="2"/>
      <c r="GJ661" s="2"/>
      <c r="GK661" s="2"/>
      <c r="GL661" s="2"/>
      <c r="GM661" s="2"/>
      <c r="GN661" s="2"/>
      <c r="GO661" s="2"/>
      <c r="GP661" s="2"/>
      <c r="GQ661" s="2"/>
      <c r="GR661" s="2"/>
      <c r="GS661" s="2"/>
      <c r="GT661" s="2"/>
      <c r="GU661" s="2"/>
      <c r="GV661" s="2"/>
      <c r="GW661" s="2"/>
      <c r="GX661" s="2"/>
      <c r="GY661" s="2"/>
      <c r="GZ661" s="2"/>
      <c r="HA661" s="2"/>
      <c r="HB661" s="2"/>
      <c r="HC661" s="2"/>
      <c r="HD661" s="2"/>
      <c r="HE661" s="2"/>
      <c r="HF661" s="2"/>
      <c r="HG661" s="2"/>
      <c r="HH661" s="2"/>
      <c r="HI661" s="2"/>
      <c r="HJ661" s="2"/>
      <c r="HK661" s="2"/>
      <c r="HL661" s="2"/>
      <c r="HM661" s="2"/>
      <c r="HN661" s="2"/>
      <c r="HO661" s="2"/>
      <c r="HP661" s="2"/>
      <c r="HQ661" s="2"/>
      <c r="HR661" s="2"/>
      <c r="HS661" s="2"/>
      <c r="HT661" s="2"/>
      <c r="HU661" s="2"/>
      <c r="HV661" s="2"/>
      <c r="HW661" s="2"/>
      <c r="HX661" s="2"/>
      <c r="HY661" s="2"/>
      <c r="HZ661" s="2"/>
      <c r="IA661" s="2"/>
      <c r="IB661" s="2"/>
      <c r="IC661" s="2"/>
      <c r="ID661" s="2"/>
      <c r="IE661" s="2"/>
      <c r="IF661" s="2"/>
      <c r="IG661" s="2"/>
      <c r="IH661" s="2"/>
      <c r="II661" s="2"/>
      <c r="IJ661" s="2"/>
      <c r="IK661" s="2"/>
      <c r="IL661" s="2"/>
      <c r="IM661" s="2"/>
      <c r="IN661" s="2"/>
      <c r="IO661" s="2"/>
      <c r="IP661" s="2"/>
      <c r="IQ661" s="2"/>
    </row>
    <row r="662" spans="1:251" s="34" customFormat="1" ht="12.75" x14ac:dyDescent="0.2">
      <c r="A662" s="3"/>
      <c r="B662" s="5"/>
      <c r="C662" s="5"/>
      <c r="D662" s="5"/>
      <c r="E662" s="4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  <c r="DN662" s="2"/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  <c r="EC662" s="2"/>
      <c r="ED662" s="2"/>
      <c r="EE662" s="2"/>
      <c r="EF662" s="2"/>
      <c r="EG662" s="2"/>
      <c r="EH662" s="2"/>
      <c r="EI662" s="2"/>
      <c r="EJ662" s="2"/>
      <c r="EK662" s="2"/>
      <c r="EL662" s="2"/>
      <c r="EM662" s="2"/>
      <c r="EN662" s="2"/>
      <c r="EO662" s="2"/>
      <c r="EP662" s="2"/>
      <c r="EQ662" s="2"/>
      <c r="ER662" s="2"/>
      <c r="ES662" s="2"/>
      <c r="ET662" s="2"/>
      <c r="EU662" s="2"/>
      <c r="EV662" s="2"/>
      <c r="EW662" s="2"/>
      <c r="EX662" s="2"/>
      <c r="EY662" s="2"/>
      <c r="EZ662" s="2"/>
      <c r="FA662" s="2"/>
      <c r="FB662" s="2"/>
      <c r="FC662" s="2"/>
      <c r="FD662" s="2"/>
      <c r="FE662" s="2"/>
      <c r="FF662" s="2"/>
      <c r="FG662" s="2"/>
      <c r="FH662" s="2"/>
      <c r="FI662" s="2"/>
      <c r="FJ662" s="2"/>
      <c r="FK662" s="2"/>
      <c r="FL662" s="2"/>
      <c r="FM662" s="2"/>
      <c r="FN662" s="2"/>
      <c r="FO662" s="2"/>
      <c r="FP662" s="2"/>
      <c r="FQ662" s="2"/>
      <c r="FR662" s="2"/>
      <c r="FS662" s="2"/>
      <c r="FT662" s="2"/>
      <c r="FU662" s="2"/>
      <c r="FV662" s="2"/>
      <c r="FW662" s="2"/>
      <c r="FX662" s="2"/>
      <c r="FY662" s="2"/>
      <c r="FZ662" s="2"/>
      <c r="GA662" s="2"/>
      <c r="GB662" s="2"/>
      <c r="GC662" s="2"/>
      <c r="GD662" s="2"/>
      <c r="GE662" s="2"/>
      <c r="GF662" s="2"/>
      <c r="GG662" s="2"/>
      <c r="GH662" s="2"/>
      <c r="GI662" s="2"/>
      <c r="GJ662" s="2"/>
      <c r="GK662" s="2"/>
      <c r="GL662" s="2"/>
      <c r="GM662" s="2"/>
      <c r="GN662" s="2"/>
      <c r="GO662" s="2"/>
      <c r="GP662" s="2"/>
      <c r="GQ662" s="2"/>
      <c r="GR662" s="2"/>
      <c r="GS662" s="2"/>
      <c r="GT662" s="2"/>
      <c r="GU662" s="2"/>
      <c r="GV662" s="2"/>
      <c r="GW662" s="2"/>
      <c r="GX662" s="2"/>
      <c r="GY662" s="2"/>
      <c r="GZ662" s="2"/>
      <c r="HA662" s="2"/>
      <c r="HB662" s="2"/>
      <c r="HC662" s="2"/>
      <c r="HD662" s="2"/>
      <c r="HE662" s="2"/>
      <c r="HF662" s="2"/>
      <c r="HG662" s="2"/>
      <c r="HH662" s="2"/>
      <c r="HI662" s="2"/>
      <c r="HJ662" s="2"/>
      <c r="HK662" s="2"/>
      <c r="HL662" s="2"/>
      <c r="HM662" s="2"/>
      <c r="HN662" s="2"/>
      <c r="HO662" s="2"/>
      <c r="HP662" s="2"/>
      <c r="HQ662" s="2"/>
      <c r="HR662" s="2"/>
      <c r="HS662" s="2"/>
      <c r="HT662" s="2"/>
      <c r="HU662" s="2"/>
      <c r="HV662" s="2"/>
      <c r="HW662" s="2"/>
      <c r="HX662" s="2"/>
      <c r="HY662" s="2"/>
      <c r="HZ662" s="2"/>
      <c r="IA662" s="2"/>
      <c r="IB662" s="2"/>
      <c r="IC662" s="2"/>
      <c r="ID662" s="2"/>
      <c r="IE662" s="2"/>
      <c r="IF662" s="2"/>
      <c r="IG662" s="2"/>
      <c r="IH662" s="2"/>
      <c r="II662" s="2"/>
      <c r="IJ662" s="2"/>
      <c r="IK662" s="2"/>
      <c r="IL662" s="2"/>
      <c r="IM662" s="2"/>
      <c r="IN662" s="2"/>
      <c r="IO662" s="2"/>
      <c r="IP662" s="2"/>
      <c r="IQ662" s="2"/>
    </row>
    <row r="663" spans="1:251" s="34" customFormat="1" ht="12.75" x14ac:dyDescent="0.2">
      <c r="A663" s="3"/>
      <c r="B663" s="5"/>
      <c r="C663" s="5"/>
      <c r="D663" s="5"/>
      <c r="E663" s="4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  <c r="DN663" s="2"/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  <c r="EC663" s="2"/>
      <c r="ED663" s="2"/>
      <c r="EE663" s="2"/>
      <c r="EF663" s="2"/>
      <c r="EG663" s="2"/>
      <c r="EH663" s="2"/>
      <c r="EI663" s="2"/>
      <c r="EJ663" s="2"/>
      <c r="EK663" s="2"/>
      <c r="EL663" s="2"/>
      <c r="EM663" s="2"/>
      <c r="EN663" s="2"/>
      <c r="EO663" s="2"/>
      <c r="EP663" s="2"/>
      <c r="EQ663" s="2"/>
      <c r="ER663" s="2"/>
      <c r="ES663" s="2"/>
      <c r="ET663" s="2"/>
      <c r="EU663" s="2"/>
      <c r="EV663" s="2"/>
      <c r="EW663" s="2"/>
      <c r="EX663" s="2"/>
      <c r="EY663" s="2"/>
      <c r="EZ663" s="2"/>
      <c r="FA663" s="2"/>
      <c r="FB663" s="2"/>
      <c r="FC663" s="2"/>
      <c r="FD663" s="2"/>
      <c r="FE663" s="2"/>
      <c r="FF663" s="2"/>
      <c r="FG663" s="2"/>
      <c r="FH663" s="2"/>
      <c r="FI663" s="2"/>
      <c r="FJ663" s="2"/>
      <c r="FK663" s="2"/>
      <c r="FL663" s="2"/>
      <c r="FM663" s="2"/>
      <c r="FN663" s="2"/>
      <c r="FO663" s="2"/>
      <c r="FP663" s="2"/>
      <c r="FQ663" s="2"/>
      <c r="FR663" s="2"/>
      <c r="FS663" s="2"/>
      <c r="FT663" s="2"/>
      <c r="FU663" s="2"/>
      <c r="FV663" s="2"/>
      <c r="FW663" s="2"/>
      <c r="FX663" s="2"/>
      <c r="FY663" s="2"/>
      <c r="FZ663" s="2"/>
      <c r="GA663" s="2"/>
      <c r="GB663" s="2"/>
      <c r="GC663" s="2"/>
      <c r="GD663" s="2"/>
      <c r="GE663" s="2"/>
      <c r="GF663" s="2"/>
      <c r="GG663" s="2"/>
      <c r="GH663" s="2"/>
      <c r="GI663" s="2"/>
      <c r="GJ663" s="2"/>
      <c r="GK663" s="2"/>
      <c r="GL663" s="2"/>
      <c r="GM663" s="2"/>
      <c r="GN663" s="2"/>
      <c r="GO663" s="2"/>
      <c r="GP663" s="2"/>
      <c r="GQ663" s="2"/>
      <c r="GR663" s="2"/>
      <c r="GS663" s="2"/>
      <c r="GT663" s="2"/>
      <c r="GU663" s="2"/>
      <c r="GV663" s="2"/>
      <c r="GW663" s="2"/>
      <c r="GX663" s="2"/>
      <c r="GY663" s="2"/>
      <c r="GZ663" s="2"/>
      <c r="HA663" s="2"/>
      <c r="HB663" s="2"/>
      <c r="HC663" s="2"/>
      <c r="HD663" s="2"/>
      <c r="HE663" s="2"/>
      <c r="HF663" s="2"/>
      <c r="HG663" s="2"/>
      <c r="HH663" s="2"/>
      <c r="HI663" s="2"/>
      <c r="HJ663" s="2"/>
      <c r="HK663" s="2"/>
      <c r="HL663" s="2"/>
      <c r="HM663" s="2"/>
      <c r="HN663" s="2"/>
      <c r="HO663" s="2"/>
      <c r="HP663" s="2"/>
      <c r="HQ663" s="2"/>
      <c r="HR663" s="2"/>
      <c r="HS663" s="2"/>
      <c r="HT663" s="2"/>
      <c r="HU663" s="2"/>
      <c r="HV663" s="2"/>
      <c r="HW663" s="2"/>
      <c r="HX663" s="2"/>
      <c r="HY663" s="2"/>
      <c r="HZ663" s="2"/>
      <c r="IA663" s="2"/>
      <c r="IB663" s="2"/>
      <c r="IC663" s="2"/>
      <c r="ID663" s="2"/>
      <c r="IE663" s="2"/>
      <c r="IF663" s="2"/>
      <c r="IG663" s="2"/>
      <c r="IH663" s="2"/>
      <c r="II663" s="2"/>
      <c r="IJ663" s="2"/>
      <c r="IK663" s="2"/>
      <c r="IL663" s="2"/>
      <c r="IM663" s="2"/>
      <c r="IN663" s="2"/>
      <c r="IO663" s="2"/>
      <c r="IP663" s="2"/>
      <c r="IQ663" s="2"/>
    </row>
    <row r="664" spans="1:251" s="34" customFormat="1" ht="12.75" x14ac:dyDescent="0.2">
      <c r="A664" s="3"/>
      <c r="B664" s="5"/>
      <c r="C664" s="5"/>
      <c r="D664" s="5"/>
      <c r="E664" s="4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  <c r="DN664" s="2"/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  <c r="EC664" s="2"/>
      <c r="ED664" s="2"/>
      <c r="EE664" s="2"/>
      <c r="EF664" s="2"/>
      <c r="EG664" s="2"/>
      <c r="EH664" s="2"/>
      <c r="EI664" s="2"/>
      <c r="EJ664" s="2"/>
      <c r="EK664" s="2"/>
      <c r="EL664" s="2"/>
      <c r="EM664" s="2"/>
      <c r="EN664" s="2"/>
      <c r="EO664" s="2"/>
      <c r="EP664" s="2"/>
      <c r="EQ664" s="2"/>
      <c r="ER664" s="2"/>
      <c r="ES664" s="2"/>
      <c r="ET664" s="2"/>
      <c r="EU664" s="2"/>
      <c r="EV664" s="2"/>
      <c r="EW664" s="2"/>
      <c r="EX664" s="2"/>
      <c r="EY664" s="2"/>
      <c r="EZ664" s="2"/>
      <c r="FA664" s="2"/>
      <c r="FB664" s="2"/>
      <c r="FC664" s="2"/>
      <c r="FD664" s="2"/>
      <c r="FE664" s="2"/>
      <c r="FF664" s="2"/>
      <c r="FG664" s="2"/>
      <c r="FH664" s="2"/>
      <c r="FI664" s="2"/>
      <c r="FJ664" s="2"/>
      <c r="FK664" s="2"/>
      <c r="FL664" s="2"/>
      <c r="FM664" s="2"/>
      <c r="FN664" s="2"/>
      <c r="FO664" s="2"/>
      <c r="FP664" s="2"/>
      <c r="FQ664" s="2"/>
      <c r="FR664" s="2"/>
      <c r="FS664" s="2"/>
      <c r="FT664" s="2"/>
      <c r="FU664" s="2"/>
      <c r="FV664" s="2"/>
      <c r="FW664" s="2"/>
      <c r="FX664" s="2"/>
      <c r="FY664" s="2"/>
      <c r="FZ664" s="2"/>
      <c r="GA664" s="2"/>
      <c r="GB664" s="2"/>
      <c r="GC664" s="2"/>
      <c r="GD664" s="2"/>
      <c r="GE664" s="2"/>
      <c r="GF664" s="2"/>
      <c r="GG664" s="2"/>
      <c r="GH664" s="2"/>
      <c r="GI664" s="2"/>
      <c r="GJ664" s="2"/>
      <c r="GK664" s="2"/>
      <c r="GL664" s="2"/>
      <c r="GM664" s="2"/>
      <c r="GN664" s="2"/>
      <c r="GO664" s="2"/>
      <c r="GP664" s="2"/>
      <c r="GQ664" s="2"/>
      <c r="GR664" s="2"/>
      <c r="GS664" s="2"/>
      <c r="GT664" s="2"/>
      <c r="GU664" s="2"/>
      <c r="GV664" s="2"/>
      <c r="GW664" s="2"/>
      <c r="GX664" s="2"/>
      <c r="GY664" s="2"/>
      <c r="GZ664" s="2"/>
      <c r="HA664" s="2"/>
      <c r="HB664" s="2"/>
      <c r="HC664" s="2"/>
      <c r="HD664" s="2"/>
      <c r="HE664" s="2"/>
      <c r="HF664" s="2"/>
      <c r="HG664" s="2"/>
      <c r="HH664" s="2"/>
      <c r="HI664" s="2"/>
      <c r="HJ664" s="2"/>
      <c r="HK664" s="2"/>
      <c r="HL664" s="2"/>
      <c r="HM664" s="2"/>
      <c r="HN664" s="2"/>
      <c r="HO664" s="2"/>
      <c r="HP664" s="2"/>
      <c r="HQ664" s="2"/>
      <c r="HR664" s="2"/>
      <c r="HS664" s="2"/>
      <c r="HT664" s="2"/>
      <c r="HU664" s="2"/>
      <c r="HV664" s="2"/>
      <c r="HW664" s="2"/>
      <c r="HX664" s="2"/>
      <c r="HY664" s="2"/>
      <c r="HZ664" s="2"/>
      <c r="IA664" s="2"/>
      <c r="IB664" s="2"/>
      <c r="IC664" s="2"/>
      <c r="ID664" s="2"/>
      <c r="IE664" s="2"/>
      <c r="IF664" s="2"/>
      <c r="IG664" s="2"/>
      <c r="IH664" s="2"/>
      <c r="II664" s="2"/>
      <c r="IJ664" s="2"/>
      <c r="IK664" s="2"/>
      <c r="IL664" s="2"/>
      <c r="IM664" s="2"/>
      <c r="IN664" s="2"/>
      <c r="IO664" s="2"/>
      <c r="IP664" s="2"/>
      <c r="IQ664" s="2"/>
    </row>
    <row r="665" spans="1:251" s="34" customFormat="1" ht="12.75" x14ac:dyDescent="0.2">
      <c r="A665" s="3"/>
      <c r="B665" s="5"/>
      <c r="C665" s="5"/>
      <c r="D665" s="5"/>
      <c r="E665" s="4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  <c r="DN665" s="2"/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  <c r="EC665" s="2"/>
      <c r="ED665" s="2"/>
      <c r="EE665" s="2"/>
      <c r="EF665" s="2"/>
      <c r="EG665" s="2"/>
      <c r="EH665" s="2"/>
      <c r="EI665" s="2"/>
      <c r="EJ665" s="2"/>
      <c r="EK665" s="2"/>
      <c r="EL665" s="2"/>
      <c r="EM665" s="2"/>
      <c r="EN665" s="2"/>
      <c r="EO665" s="2"/>
      <c r="EP665" s="2"/>
      <c r="EQ665" s="2"/>
      <c r="ER665" s="2"/>
      <c r="ES665" s="2"/>
      <c r="ET665" s="2"/>
      <c r="EU665" s="2"/>
      <c r="EV665" s="2"/>
      <c r="EW665" s="2"/>
      <c r="EX665" s="2"/>
      <c r="EY665" s="2"/>
      <c r="EZ665" s="2"/>
      <c r="FA665" s="2"/>
      <c r="FB665" s="2"/>
      <c r="FC665" s="2"/>
      <c r="FD665" s="2"/>
      <c r="FE665" s="2"/>
      <c r="FF665" s="2"/>
      <c r="FG665" s="2"/>
      <c r="FH665" s="2"/>
      <c r="FI665" s="2"/>
      <c r="FJ665" s="2"/>
      <c r="FK665" s="2"/>
      <c r="FL665" s="2"/>
      <c r="FM665" s="2"/>
      <c r="FN665" s="2"/>
      <c r="FO665" s="2"/>
      <c r="FP665" s="2"/>
      <c r="FQ665" s="2"/>
      <c r="FR665" s="2"/>
      <c r="FS665" s="2"/>
      <c r="FT665" s="2"/>
      <c r="FU665" s="2"/>
      <c r="FV665" s="2"/>
      <c r="FW665" s="2"/>
      <c r="FX665" s="2"/>
      <c r="FY665" s="2"/>
      <c r="FZ665" s="2"/>
      <c r="GA665" s="2"/>
      <c r="GB665" s="2"/>
      <c r="GC665" s="2"/>
      <c r="GD665" s="2"/>
      <c r="GE665" s="2"/>
      <c r="GF665" s="2"/>
      <c r="GG665" s="2"/>
      <c r="GH665" s="2"/>
      <c r="GI665" s="2"/>
      <c r="GJ665" s="2"/>
      <c r="GK665" s="2"/>
      <c r="GL665" s="2"/>
      <c r="GM665" s="2"/>
      <c r="GN665" s="2"/>
      <c r="GO665" s="2"/>
      <c r="GP665" s="2"/>
      <c r="GQ665" s="2"/>
      <c r="GR665" s="2"/>
      <c r="GS665" s="2"/>
      <c r="GT665" s="2"/>
      <c r="GU665" s="2"/>
      <c r="GV665" s="2"/>
      <c r="GW665" s="2"/>
      <c r="GX665" s="2"/>
      <c r="GY665" s="2"/>
      <c r="GZ665" s="2"/>
      <c r="HA665" s="2"/>
      <c r="HB665" s="2"/>
      <c r="HC665" s="2"/>
      <c r="HD665" s="2"/>
      <c r="HE665" s="2"/>
      <c r="HF665" s="2"/>
      <c r="HG665" s="2"/>
      <c r="HH665" s="2"/>
      <c r="HI665" s="2"/>
      <c r="HJ665" s="2"/>
      <c r="HK665" s="2"/>
      <c r="HL665" s="2"/>
      <c r="HM665" s="2"/>
      <c r="HN665" s="2"/>
      <c r="HO665" s="2"/>
      <c r="HP665" s="2"/>
      <c r="HQ665" s="2"/>
      <c r="HR665" s="2"/>
      <c r="HS665" s="2"/>
      <c r="HT665" s="2"/>
      <c r="HU665" s="2"/>
      <c r="HV665" s="2"/>
      <c r="HW665" s="2"/>
      <c r="HX665" s="2"/>
      <c r="HY665" s="2"/>
      <c r="HZ665" s="2"/>
      <c r="IA665" s="2"/>
      <c r="IB665" s="2"/>
      <c r="IC665" s="2"/>
      <c r="ID665" s="2"/>
      <c r="IE665" s="2"/>
      <c r="IF665" s="2"/>
      <c r="IG665" s="2"/>
      <c r="IH665" s="2"/>
      <c r="II665" s="2"/>
      <c r="IJ665" s="2"/>
      <c r="IK665" s="2"/>
      <c r="IL665" s="2"/>
      <c r="IM665" s="2"/>
      <c r="IN665" s="2"/>
      <c r="IO665" s="2"/>
      <c r="IP665" s="2"/>
      <c r="IQ665" s="2"/>
    </row>
    <row r="666" spans="1:251" s="34" customFormat="1" ht="12.75" x14ac:dyDescent="0.2">
      <c r="A666" s="3"/>
      <c r="B666" s="5"/>
      <c r="C666" s="5"/>
      <c r="D666" s="5"/>
      <c r="E666" s="4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  <c r="FG666" s="2"/>
      <c r="FH666" s="2"/>
      <c r="FI666" s="2"/>
      <c r="FJ666" s="2"/>
      <c r="FK666" s="2"/>
      <c r="FL666" s="2"/>
      <c r="FM666" s="2"/>
      <c r="FN666" s="2"/>
      <c r="FO666" s="2"/>
      <c r="FP666" s="2"/>
      <c r="FQ666" s="2"/>
      <c r="FR666" s="2"/>
      <c r="FS666" s="2"/>
      <c r="FT666" s="2"/>
      <c r="FU666" s="2"/>
      <c r="FV666" s="2"/>
      <c r="FW666" s="2"/>
      <c r="FX666" s="2"/>
      <c r="FY666" s="2"/>
      <c r="FZ666" s="2"/>
      <c r="GA666" s="2"/>
      <c r="GB666" s="2"/>
      <c r="GC666" s="2"/>
      <c r="GD666" s="2"/>
      <c r="GE666" s="2"/>
      <c r="GF666" s="2"/>
      <c r="GG666" s="2"/>
      <c r="GH666" s="2"/>
      <c r="GI666" s="2"/>
      <c r="GJ666" s="2"/>
      <c r="GK666" s="2"/>
      <c r="GL666" s="2"/>
      <c r="GM666" s="2"/>
      <c r="GN666" s="2"/>
      <c r="GO666" s="2"/>
      <c r="GP666" s="2"/>
      <c r="GQ666" s="2"/>
      <c r="GR666" s="2"/>
      <c r="GS666" s="2"/>
      <c r="GT666" s="2"/>
      <c r="GU666" s="2"/>
      <c r="GV666" s="2"/>
      <c r="GW666" s="2"/>
      <c r="GX666" s="2"/>
      <c r="GY666" s="2"/>
      <c r="GZ666" s="2"/>
      <c r="HA666" s="2"/>
      <c r="HB666" s="2"/>
      <c r="HC666" s="2"/>
      <c r="HD666" s="2"/>
      <c r="HE666" s="2"/>
      <c r="HF666" s="2"/>
      <c r="HG666" s="2"/>
      <c r="HH666" s="2"/>
      <c r="HI666" s="2"/>
      <c r="HJ666" s="2"/>
      <c r="HK666" s="2"/>
      <c r="HL666" s="2"/>
      <c r="HM666" s="2"/>
      <c r="HN666" s="2"/>
      <c r="HO666" s="2"/>
      <c r="HP666" s="2"/>
      <c r="HQ666" s="2"/>
      <c r="HR666" s="2"/>
      <c r="HS666" s="2"/>
      <c r="HT666" s="2"/>
      <c r="HU666" s="2"/>
      <c r="HV666" s="2"/>
      <c r="HW666" s="2"/>
      <c r="HX666" s="2"/>
      <c r="HY666" s="2"/>
      <c r="HZ666" s="2"/>
      <c r="IA666" s="2"/>
      <c r="IB666" s="2"/>
      <c r="IC666" s="2"/>
      <c r="ID666" s="2"/>
      <c r="IE666" s="2"/>
      <c r="IF666" s="2"/>
      <c r="IG666" s="2"/>
      <c r="IH666" s="2"/>
      <c r="II666" s="2"/>
      <c r="IJ666" s="2"/>
      <c r="IK666" s="2"/>
      <c r="IL666" s="2"/>
      <c r="IM666" s="2"/>
      <c r="IN666" s="2"/>
      <c r="IO666" s="2"/>
      <c r="IP666" s="2"/>
      <c r="IQ666" s="2"/>
    </row>
    <row r="667" spans="1:251" s="34" customFormat="1" ht="12.75" x14ac:dyDescent="0.2">
      <c r="A667" s="3"/>
      <c r="B667" s="5"/>
      <c r="C667" s="5"/>
      <c r="D667" s="5"/>
      <c r="E667" s="4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  <c r="FG667" s="2"/>
      <c r="FH667" s="2"/>
      <c r="FI667" s="2"/>
      <c r="FJ667" s="2"/>
      <c r="FK667" s="2"/>
      <c r="FL667" s="2"/>
      <c r="FM667" s="2"/>
      <c r="FN667" s="2"/>
      <c r="FO667" s="2"/>
      <c r="FP667" s="2"/>
      <c r="FQ667" s="2"/>
      <c r="FR667" s="2"/>
      <c r="FS667" s="2"/>
      <c r="FT667" s="2"/>
      <c r="FU667" s="2"/>
      <c r="FV667" s="2"/>
      <c r="FW667" s="2"/>
      <c r="FX667" s="2"/>
      <c r="FY667" s="2"/>
      <c r="FZ667" s="2"/>
      <c r="GA667" s="2"/>
      <c r="GB667" s="2"/>
      <c r="GC667" s="2"/>
      <c r="GD667" s="2"/>
      <c r="GE667" s="2"/>
      <c r="GF667" s="2"/>
      <c r="GG667" s="2"/>
      <c r="GH667" s="2"/>
      <c r="GI667" s="2"/>
      <c r="GJ667" s="2"/>
      <c r="GK667" s="2"/>
      <c r="GL667" s="2"/>
      <c r="GM667" s="2"/>
      <c r="GN667" s="2"/>
      <c r="GO667" s="2"/>
      <c r="GP667" s="2"/>
      <c r="GQ667" s="2"/>
      <c r="GR667" s="2"/>
      <c r="GS667" s="2"/>
      <c r="GT667" s="2"/>
      <c r="GU667" s="2"/>
      <c r="GV667" s="2"/>
      <c r="GW667" s="2"/>
      <c r="GX667" s="2"/>
      <c r="GY667" s="2"/>
      <c r="GZ667" s="2"/>
      <c r="HA667" s="2"/>
      <c r="HB667" s="2"/>
      <c r="HC667" s="2"/>
      <c r="HD667" s="2"/>
      <c r="HE667" s="2"/>
      <c r="HF667" s="2"/>
      <c r="HG667" s="2"/>
      <c r="HH667" s="2"/>
      <c r="HI667" s="2"/>
      <c r="HJ667" s="2"/>
      <c r="HK667" s="2"/>
      <c r="HL667" s="2"/>
      <c r="HM667" s="2"/>
      <c r="HN667" s="2"/>
      <c r="HO667" s="2"/>
      <c r="HP667" s="2"/>
      <c r="HQ667" s="2"/>
      <c r="HR667" s="2"/>
      <c r="HS667" s="2"/>
      <c r="HT667" s="2"/>
      <c r="HU667" s="2"/>
      <c r="HV667" s="2"/>
      <c r="HW667" s="2"/>
      <c r="HX667" s="2"/>
      <c r="HY667" s="2"/>
      <c r="HZ667" s="2"/>
      <c r="IA667" s="2"/>
      <c r="IB667" s="2"/>
      <c r="IC667" s="2"/>
      <c r="ID667" s="2"/>
      <c r="IE667" s="2"/>
      <c r="IF667" s="2"/>
      <c r="IG667" s="2"/>
      <c r="IH667" s="2"/>
      <c r="II667" s="2"/>
      <c r="IJ667" s="2"/>
      <c r="IK667" s="2"/>
      <c r="IL667" s="2"/>
      <c r="IM667" s="2"/>
      <c r="IN667" s="2"/>
      <c r="IO667" s="2"/>
      <c r="IP667" s="2"/>
      <c r="IQ667" s="2"/>
    </row>
    <row r="668" spans="1:251" s="34" customFormat="1" ht="12.75" x14ac:dyDescent="0.2">
      <c r="A668" s="3"/>
      <c r="B668" s="5"/>
      <c r="C668" s="5"/>
      <c r="D668" s="5"/>
      <c r="E668" s="4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  <c r="FG668" s="2"/>
      <c r="FH668" s="2"/>
      <c r="FI668" s="2"/>
      <c r="FJ668" s="2"/>
      <c r="FK668" s="2"/>
      <c r="FL668" s="2"/>
      <c r="FM668" s="2"/>
      <c r="FN668" s="2"/>
      <c r="FO668" s="2"/>
      <c r="FP668" s="2"/>
      <c r="FQ668" s="2"/>
      <c r="FR668" s="2"/>
      <c r="FS668" s="2"/>
      <c r="FT668" s="2"/>
      <c r="FU668" s="2"/>
      <c r="FV668" s="2"/>
      <c r="FW668" s="2"/>
      <c r="FX668" s="2"/>
      <c r="FY668" s="2"/>
      <c r="FZ668" s="2"/>
      <c r="GA668" s="2"/>
      <c r="GB668" s="2"/>
      <c r="GC668" s="2"/>
      <c r="GD668" s="2"/>
      <c r="GE668" s="2"/>
      <c r="GF668" s="2"/>
      <c r="GG668" s="2"/>
      <c r="GH668" s="2"/>
      <c r="GI668" s="2"/>
      <c r="GJ668" s="2"/>
      <c r="GK668" s="2"/>
      <c r="GL668" s="2"/>
      <c r="GM668" s="2"/>
      <c r="GN668" s="2"/>
      <c r="GO668" s="2"/>
      <c r="GP668" s="2"/>
      <c r="GQ668" s="2"/>
      <c r="GR668" s="2"/>
      <c r="GS668" s="2"/>
      <c r="GT668" s="2"/>
      <c r="GU668" s="2"/>
      <c r="GV668" s="2"/>
      <c r="GW668" s="2"/>
      <c r="GX668" s="2"/>
      <c r="GY668" s="2"/>
      <c r="GZ668" s="2"/>
      <c r="HA668" s="2"/>
      <c r="HB668" s="2"/>
      <c r="HC668" s="2"/>
      <c r="HD668" s="2"/>
      <c r="HE668" s="2"/>
      <c r="HF668" s="2"/>
      <c r="HG668" s="2"/>
      <c r="HH668" s="2"/>
      <c r="HI668" s="2"/>
      <c r="HJ668" s="2"/>
      <c r="HK668" s="2"/>
      <c r="HL668" s="2"/>
      <c r="HM668" s="2"/>
      <c r="HN668" s="2"/>
      <c r="HO668" s="2"/>
      <c r="HP668" s="2"/>
      <c r="HQ668" s="2"/>
      <c r="HR668" s="2"/>
      <c r="HS668" s="2"/>
      <c r="HT668" s="2"/>
      <c r="HU668" s="2"/>
      <c r="HV668" s="2"/>
      <c r="HW668" s="2"/>
      <c r="HX668" s="2"/>
      <c r="HY668" s="2"/>
      <c r="HZ668" s="2"/>
      <c r="IA668" s="2"/>
      <c r="IB668" s="2"/>
      <c r="IC668" s="2"/>
      <c r="ID668" s="2"/>
      <c r="IE668" s="2"/>
      <c r="IF668" s="2"/>
      <c r="IG668" s="2"/>
      <c r="IH668" s="2"/>
      <c r="II668" s="2"/>
      <c r="IJ668" s="2"/>
      <c r="IK668" s="2"/>
      <c r="IL668" s="2"/>
      <c r="IM668" s="2"/>
      <c r="IN668" s="2"/>
      <c r="IO668" s="2"/>
      <c r="IP668" s="2"/>
      <c r="IQ668" s="2"/>
    </row>
    <row r="669" spans="1:251" s="34" customFormat="1" ht="12.75" x14ac:dyDescent="0.2">
      <c r="A669" s="3"/>
      <c r="B669" s="5"/>
      <c r="C669" s="5"/>
      <c r="D669" s="5"/>
      <c r="E669" s="4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  <c r="FG669" s="2"/>
      <c r="FH669" s="2"/>
      <c r="FI669" s="2"/>
      <c r="FJ669" s="2"/>
      <c r="FK669" s="2"/>
      <c r="FL669" s="2"/>
      <c r="FM669" s="2"/>
      <c r="FN669" s="2"/>
      <c r="FO669" s="2"/>
      <c r="FP669" s="2"/>
      <c r="FQ669" s="2"/>
      <c r="FR669" s="2"/>
      <c r="FS669" s="2"/>
      <c r="FT669" s="2"/>
      <c r="FU669" s="2"/>
      <c r="FV669" s="2"/>
      <c r="FW669" s="2"/>
      <c r="FX669" s="2"/>
      <c r="FY669" s="2"/>
      <c r="FZ669" s="2"/>
      <c r="GA669" s="2"/>
      <c r="GB669" s="2"/>
      <c r="GC669" s="2"/>
      <c r="GD669" s="2"/>
      <c r="GE669" s="2"/>
      <c r="GF669" s="2"/>
      <c r="GG669" s="2"/>
      <c r="GH669" s="2"/>
      <c r="GI669" s="2"/>
      <c r="GJ669" s="2"/>
      <c r="GK669" s="2"/>
      <c r="GL669" s="2"/>
      <c r="GM669" s="2"/>
      <c r="GN669" s="2"/>
      <c r="GO669" s="2"/>
      <c r="GP669" s="2"/>
      <c r="GQ669" s="2"/>
      <c r="GR669" s="2"/>
      <c r="GS669" s="2"/>
      <c r="GT669" s="2"/>
      <c r="GU669" s="2"/>
      <c r="GV669" s="2"/>
      <c r="GW669" s="2"/>
      <c r="GX669" s="2"/>
      <c r="GY669" s="2"/>
      <c r="GZ669" s="2"/>
      <c r="HA669" s="2"/>
      <c r="HB669" s="2"/>
      <c r="HC669" s="2"/>
      <c r="HD669" s="2"/>
      <c r="HE669" s="2"/>
      <c r="HF669" s="2"/>
      <c r="HG669" s="2"/>
      <c r="HH669" s="2"/>
      <c r="HI669" s="2"/>
      <c r="HJ669" s="2"/>
      <c r="HK669" s="2"/>
      <c r="HL669" s="2"/>
      <c r="HM669" s="2"/>
      <c r="HN669" s="2"/>
      <c r="HO669" s="2"/>
      <c r="HP669" s="2"/>
      <c r="HQ669" s="2"/>
      <c r="HR669" s="2"/>
      <c r="HS669" s="2"/>
      <c r="HT669" s="2"/>
      <c r="HU669" s="2"/>
      <c r="HV669" s="2"/>
      <c r="HW669" s="2"/>
      <c r="HX669" s="2"/>
      <c r="HY669" s="2"/>
      <c r="HZ669" s="2"/>
      <c r="IA669" s="2"/>
      <c r="IB669" s="2"/>
      <c r="IC669" s="2"/>
      <c r="ID669" s="2"/>
      <c r="IE669" s="2"/>
      <c r="IF669" s="2"/>
      <c r="IG669" s="2"/>
      <c r="IH669" s="2"/>
      <c r="II669" s="2"/>
      <c r="IJ669" s="2"/>
      <c r="IK669" s="2"/>
      <c r="IL669" s="2"/>
      <c r="IM669" s="2"/>
      <c r="IN669" s="2"/>
      <c r="IO669" s="2"/>
      <c r="IP669" s="2"/>
      <c r="IQ669" s="2"/>
    </row>
    <row r="670" spans="1:251" s="34" customFormat="1" ht="12.75" x14ac:dyDescent="0.2">
      <c r="A670" s="3"/>
      <c r="B670" s="5"/>
      <c r="C670" s="5"/>
      <c r="D670" s="5"/>
      <c r="E670" s="4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  <c r="FG670" s="2"/>
      <c r="FH670" s="2"/>
      <c r="FI670" s="2"/>
      <c r="FJ670" s="2"/>
      <c r="FK670" s="2"/>
      <c r="FL670" s="2"/>
      <c r="FM670" s="2"/>
      <c r="FN670" s="2"/>
      <c r="FO670" s="2"/>
      <c r="FP670" s="2"/>
      <c r="FQ670" s="2"/>
      <c r="FR670" s="2"/>
      <c r="FS670" s="2"/>
      <c r="FT670" s="2"/>
      <c r="FU670" s="2"/>
      <c r="FV670" s="2"/>
      <c r="FW670" s="2"/>
      <c r="FX670" s="2"/>
      <c r="FY670" s="2"/>
      <c r="FZ670" s="2"/>
      <c r="GA670" s="2"/>
      <c r="GB670" s="2"/>
      <c r="GC670" s="2"/>
      <c r="GD670" s="2"/>
      <c r="GE670" s="2"/>
      <c r="GF670" s="2"/>
      <c r="GG670" s="2"/>
      <c r="GH670" s="2"/>
      <c r="GI670" s="2"/>
      <c r="GJ670" s="2"/>
      <c r="GK670" s="2"/>
      <c r="GL670" s="2"/>
      <c r="GM670" s="2"/>
      <c r="GN670" s="2"/>
      <c r="GO670" s="2"/>
      <c r="GP670" s="2"/>
      <c r="GQ670" s="2"/>
      <c r="GR670" s="2"/>
      <c r="GS670" s="2"/>
      <c r="GT670" s="2"/>
      <c r="GU670" s="2"/>
      <c r="GV670" s="2"/>
      <c r="GW670" s="2"/>
      <c r="GX670" s="2"/>
      <c r="GY670" s="2"/>
      <c r="GZ670" s="2"/>
      <c r="HA670" s="2"/>
      <c r="HB670" s="2"/>
      <c r="HC670" s="2"/>
      <c r="HD670" s="2"/>
      <c r="HE670" s="2"/>
      <c r="HF670" s="2"/>
      <c r="HG670" s="2"/>
      <c r="HH670" s="2"/>
      <c r="HI670" s="2"/>
      <c r="HJ670" s="2"/>
      <c r="HK670" s="2"/>
      <c r="HL670" s="2"/>
      <c r="HM670" s="2"/>
      <c r="HN670" s="2"/>
      <c r="HO670" s="2"/>
      <c r="HP670" s="2"/>
      <c r="HQ670" s="2"/>
      <c r="HR670" s="2"/>
      <c r="HS670" s="2"/>
      <c r="HT670" s="2"/>
      <c r="HU670" s="2"/>
      <c r="HV670" s="2"/>
      <c r="HW670" s="2"/>
      <c r="HX670" s="2"/>
      <c r="HY670" s="2"/>
      <c r="HZ670" s="2"/>
      <c r="IA670" s="2"/>
      <c r="IB670" s="2"/>
      <c r="IC670" s="2"/>
      <c r="ID670" s="2"/>
      <c r="IE670" s="2"/>
      <c r="IF670" s="2"/>
      <c r="IG670" s="2"/>
      <c r="IH670" s="2"/>
      <c r="II670" s="2"/>
      <c r="IJ670" s="2"/>
      <c r="IK670" s="2"/>
      <c r="IL670" s="2"/>
      <c r="IM670" s="2"/>
      <c r="IN670" s="2"/>
      <c r="IO670" s="2"/>
      <c r="IP670" s="2"/>
      <c r="IQ670" s="2"/>
    </row>
  </sheetData>
  <mergeCells count="5">
    <mergeCell ref="D4:F4"/>
    <mergeCell ref="A6:F6"/>
    <mergeCell ref="E1:F1"/>
    <mergeCell ref="E2:F2"/>
    <mergeCell ref="E3:F3"/>
  </mergeCells>
  <pageMargins left="0.78740157480314965" right="0.19685039370078741" top="0.39370078740157483" bottom="0.39370078740157483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2021-11-10T02:27:30Z</cp:lastPrinted>
  <dcterms:created xsi:type="dcterms:W3CDTF">2020-10-15T01:28:09Z</dcterms:created>
  <dcterms:modified xsi:type="dcterms:W3CDTF">2021-11-10T02:27:59Z</dcterms:modified>
</cp:coreProperties>
</file>